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240" yWindow="135" windowWidth="11355" windowHeight="6150"/>
  </bookViews>
  <sheets>
    <sheet name="13.10.2022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'13.10.2022'!$A$3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5621"/>
</workbook>
</file>

<file path=xl/calcChain.xml><?xml version="1.0" encoding="utf-8"?>
<calcChain xmlns="http://schemas.openxmlformats.org/spreadsheetml/2006/main">
  <c r="C23" i="1" l="1"/>
  <c r="A23" i="1"/>
  <c r="C22" i="1"/>
  <c r="A22" i="1"/>
  <c r="A19" i="1" l="1"/>
  <c r="E24" i="1" l="1"/>
  <c r="F24" i="1"/>
  <c r="G24" i="1"/>
  <c r="H24" i="1"/>
  <c r="I24" i="1"/>
  <c r="D24" i="1"/>
  <c r="E14" i="1"/>
  <c r="F14" i="1"/>
  <c r="G14" i="1"/>
  <c r="H14" i="1"/>
  <c r="I14" i="1"/>
  <c r="D14" i="1"/>
  <c r="CD14" i="1"/>
  <c r="C13" i="1"/>
  <c r="A12" i="1"/>
  <c r="A11" i="1"/>
  <c r="G25" i="1" l="1"/>
  <c r="E25" i="1"/>
  <c r="E27" i="1" s="1"/>
  <c r="I25" i="1"/>
  <c r="H25" i="1"/>
  <c r="H27" i="1" s="1"/>
  <c r="F25" i="1"/>
  <c r="F27" i="1" s="1"/>
  <c r="D25" i="1"/>
  <c r="D27" i="1" s="1"/>
  <c r="CD24" i="1"/>
  <c r="AI27" i="1"/>
  <c r="AE27" i="1"/>
  <c r="AD27" i="1"/>
  <c r="AC27" i="1"/>
  <c r="AB27" i="1"/>
  <c r="AA27" i="1"/>
  <c r="Z27" i="1"/>
  <c r="Y27" i="1"/>
  <c r="X27" i="1"/>
  <c r="W27" i="1"/>
  <c r="I27" i="1"/>
  <c r="G27" i="1"/>
  <c r="A21" i="1"/>
  <c r="C21" i="1"/>
  <c r="A20" i="1"/>
  <c r="A18" i="1"/>
  <c r="C18" i="1"/>
  <c r="B3" i="1"/>
  <c r="CD1" i="1"/>
</calcChain>
</file>

<file path=xl/sharedStrings.xml><?xml version="1.0" encoding="utf-8"?>
<sst xmlns="http://schemas.openxmlformats.org/spreadsheetml/2006/main" count="177" uniqueCount="162">
  <si>
    <t>всего</t>
  </si>
  <si>
    <t>Белки, г</t>
  </si>
  <si>
    <t>в т.ч. жив.</t>
  </si>
  <si>
    <t>в т.ч. раст.</t>
  </si>
  <si>
    <t>ЭЦ, ккал</t>
  </si>
  <si>
    <t>МЕНЮ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</si>
  <si>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</si>
  <si>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</si>
  <si>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</si>
  <si>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</si>
  <si>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</si>
  <si>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</si>
  <si>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</si>
  <si>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</si>
  <si>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</si>
  <si>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</si>
  <si>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</si>
  <si>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</si>
  <si>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</si>
  <si>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</si>
  <si>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</si>
  <si>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</si>
  <si>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</si>
  <si>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</si>
  <si>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</si>
  <si>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</si>
  <si>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</si>
  <si>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</si>
  <si>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</si>
  <si>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</si>
  <si>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</si>
  <si>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</si>
  <si>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</si>
  <si>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</si>
  <si>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</si>
  <si>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</si>
  <si>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</si>
  <si>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</si>
  <si>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</si>
  <si>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</si>
  <si>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</si>
  <si>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</si>
  <si>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</si>
  <si>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</si>
  <si>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</si>
  <si>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</si>
  <si>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</si>
  <si>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</si>
  <si>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</si>
  <si>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</si>
  <si>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</si>
  <si>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</si>
  <si>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</si>
  <si>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</si>
  <si>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</si>
  <si>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</si>
  <si>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</si>
  <si>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</si>
  <si>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</si>
  <si>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</si>
  <si>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</si>
  <si>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</si>
  <si>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</si>
  <si>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</si>
  <si>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</si>
  <si>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</si>
  <si>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</si>
  <si>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</si>
  <si>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</si>
  <si>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</si>
  <si>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</si>
  <si>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</si>
  <si>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</si>
  <si>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</si>
  <si>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</si>
  <si>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</si>
  <si>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</si>
  <si>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</si>
  <si>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</si>
  <si>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</si>
  <si>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</si>
  <si>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</si>
  <si>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</si>
  <si>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</si>
  <si>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Вита-мин С, мг</t>
  </si>
  <si>
    <t>Цена, руб</t>
  </si>
  <si>
    <t>Доля, %</t>
  </si>
  <si>
    <t>I (макс.), мкг</t>
  </si>
  <si>
    <t>I (мин.), мкг</t>
  </si>
  <si>
    <t>I (сред.), мкг</t>
  </si>
  <si>
    <t>Zn (макс.), мкг</t>
  </si>
  <si>
    <t>Zn (мин.), мкг</t>
  </si>
  <si>
    <t>Zn (сред.), мкг</t>
  </si>
  <si>
    <t>Se (макс.), мкг</t>
  </si>
  <si>
    <t>Se (мин.), мкг</t>
  </si>
  <si>
    <t>Se (сред.), мкг</t>
  </si>
  <si>
    <t>Вложен-ный сахар, г</t>
  </si>
  <si>
    <t>Вложен-ная соль, г</t>
  </si>
  <si>
    <t>Школа №100</t>
  </si>
  <si>
    <t>Школы 7-10 лет</t>
  </si>
  <si>
    <t xml:space="preserve">Завтрак </t>
  </si>
  <si>
    <t>Помидоры свежий ТТК 128.шк</t>
  </si>
  <si>
    <t>Плов из птицы (м.р) ТТК 30/2018 шк</t>
  </si>
  <si>
    <t>Чай с сахаром №685 , 2004 шк.</t>
  </si>
  <si>
    <t>Хлеб пшеничный</t>
  </si>
  <si>
    <t>Итого за 'Завтрак '</t>
  </si>
  <si>
    <t xml:space="preserve">Обед </t>
  </si>
  <si>
    <t>Салат " Сезонный"№ 13 Уд.2004</t>
  </si>
  <si>
    <t>Пюре картофельное № 520, 2004 шк.</t>
  </si>
  <si>
    <t>Итого за 'Обед '</t>
  </si>
  <si>
    <t>Итого за день</t>
  </si>
  <si>
    <t>Отклонение</t>
  </si>
  <si>
    <t>Содержание, % от калорийности</t>
  </si>
  <si>
    <t>13.10.2022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</si>
  <si>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</si>
  <si>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</si>
  <si>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</si>
  <si>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</si>
  <si>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</si>
  <si>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</si>
  <si>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</si>
  <si>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</si>
  <si>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</si>
  <si>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</si>
  <si>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</si>
  <si>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</si>
  <si>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</si>
  <si>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</si>
  <si>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</si>
  <si>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</si>
  <si>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</si>
  <si>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</si>
  <si>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</si>
  <si>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</si>
  <si>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</si>
  <si>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</si>
  <si>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</si>
  <si>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</si>
  <si>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</si>
  <si>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</si>
  <si>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</si>
  <si>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</si>
  <si>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</si>
  <si>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</si>
  <si>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</si>
  <si>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</si>
  <si>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</si>
  <si>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/>
  </si>
  <si>
    <t>30</t>
  </si>
  <si>
    <t>50/200</t>
  </si>
  <si>
    <t>200</t>
  </si>
  <si>
    <t>Пуштые шыд (суп картофельный со взбитым яйцом) с курой № 109, 2004 Удм,</t>
  </si>
  <si>
    <t>Хлеб славянский</t>
  </si>
  <si>
    <t>Компот из свежих яблок № 631, 2004 шк.</t>
  </si>
  <si>
    <t>Каша "Дружба" молочная №119,2008</t>
  </si>
  <si>
    <t>Чай с лимоном №687, 2004 шк.</t>
  </si>
  <si>
    <t>Булочка сдобная с маслом и сыром ТТК №2022/09/19</t>
  </si>
  <si>
    <t>Котлеты или биточки рыбные №388, 2004, шк.</t>
  </si>
  <si>
    <t>Норма (СанПиН 2.3/2.4.3590-20  12 лет и старше)</t>
  </si>
  <si>
    <r>
      <t>В</t>
    </r>
    <r>
      <rPr>
        <vertAlign val="subscript"/>
        <sz val="10"/>
        <rFont val="Times New Roman"/>
        <family val="1"/>
        <charset val="204"/>
      </rPr>
      <t>1</t>
    </r>
  </si>
  <si>
    <r>
      <t>В</t>
    </r>
    <r>
      <rPr>
        <vertAlign val="subscript"/>
        <sz val="10"/>
        <rFont val="Times New Roman"/>
        <family val="1"/>
        <charset val="204"/>
      </rPr>
      <t>2</t>
    </r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</si>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</sst>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164" fontId="0" fillId="0" borderId="0" xfId="0" applyNumberFormat="1"/>
    <xf numFmtId="2" fontId="1" fillId="0" borderId="0" xfId="0" applyNumberFormat="1" applyFont="1"/>
    <xf numFmtId="0" fontId="1" fillId="0" borderId="2" xfId="0" applyFont="1" applyBorder="1"/>
    <xf numFmtId="0" fontId="1" fillId="0" borderId="7" xfId="0" applyFont="1" applyBorder="1"/>
    <xf numFmtId="0" fontId="3" fillId="0" borderId="0" xfId="0" applyFont="1"/>
    <xf numFmtId="0" fontId="0" fillId="0" borderId="0" xfId="0" quotePrefix="1"/>
    <xf numFmtId="0" fontId="4" fillId="0" borderId="0" xfId="1"/>
    <xf numFmtId="49" fontId="4" fillId="2" borderId="2" xfId="1" applyNumberFormat="1" applyFill="1" applyBorder="1" applyProtection="1">
      <protection locked="0"/>
    </xf>
    <xf numFmtId="14" fontId="4" fillId="2" borderId="2" xfId="1" applyNumberFormat="1" applyFill="1" applyBorder="1" applyProtection="1">
      <protection locked="0"/>
    </xf>
    <xf numFmtId="0" fontId="4" fillId="0" borderId="9" xfId="1" applyBorder="1" applyAlignment="1">
      <alignment horizontal="center"/>
    </xf>
    <xf numFmtId="0" fontId="4" fillId="0" borderId="10" xfId="1" applyBorder="1" applyAlignment="1">
      <alignment horizontal="center"/>
    </xf>
    <xf numFmtId="0" fontId="4" fillId="0" borderId="11" xfId="1" applyBorder="1" applyAlignment="1">
      <alignment horizontal="center"/>
    </xf>
    <xf numFmtId="0" fontId="4" fillId="0" borderId="12" xfId="1" applyBorder="1"/>
    <xf numFmtId="0" fontId="4" fillId="0" borderId="13" xfId="1" applyBorder="1"/>
    <xf numFmtId="0" fontId="4" fillId="2" borderId="13" xfId="1" applyFill="1" applyBorder="1" applyProtection="1">
      <protection locked="0"/>
    </xf>
    <xf numFmtId="0" fontId="4" fillId="2" borderId="13" xfId="1" applyFill="1" applyBorder="1" applyAlignment="1" applyProtection="1">
      <alignment wrapText="1"/>
      <protection locked="0"/>
    </xf>
    <xf numFmtId="49" fontId="4" fillId="2" borderId="13" xfId="1" applyNumberFormat="1" applyFill="1" applyBorder="1" applyProtection="1">
      <protection locked="0"/>
    </xf>
    <xf numFmtId="2" fontId="4" fillId="2" borderId="13" xfId="1" applyNumberFormat="1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0" fontId="4" fillId="0" borderId="15" xfId="1" applyBorder="1"/>
    <xf numFmtId="0" fontId="4" fillId="2" borderId="2" xfId="1" applyFill="1" applyBorder="1" applyProtection="1">
      <protection locked="0"/>
    </xf>
    <xf numFmtId="0" fontId="4" fillId="2" borderId="2" xfId="1" applyFill="1" applyBorder="1" applyAlignment="1" applyProtection="1">
      <alignment wrapText="1"/>
      <protection locked="0"/>
    </xf>
    <xf numFmtId="2" fontId="4" fillId="2" borderId="2" xfId="1" applyNumberFormat="1" applyFill="1" applyBorder="1" applyProtection="1">
      <protection locked="0"/>
    </xf>
    <xf numFmtId="1" fontId="4" fillId="2" borderId="2" xfId="1" applyNumberFormat="1" applyFill="1" applyBorder="1" applyProtection="1">
      <protection locked="0"/>
    </xf>
    <xf numFmtId="1" fontId="4" fillId="2" borderId="16" xfId="1" applyNumberFormat="1" applyFill="1" applyBorder="1" applyProtection="1">
      <protection locked="0"/>
    </xf>
    <xf numFmtId="0" fontId="4" fillId="0" borderId="2" xfId="1" applyBorder="1"/>
    <xf numFmtId="0" fontId="4" fillId="0" borderId="17" xfId="1" applyBorder="1"/>
    <xf numFmtId="0" fontId="4" fillId="2" borderId="18" xfId="1" applyFill="1" applyBorder="1" applyProtection="1">
      <protection locked="0"/>
    </xf>
    <xf numFmtId="0" fontId="4" fillId="2" borderId="18" xfId="1" applyFill="1" applyBorder="1" applyAlignment="1" applyProtection="1">
      <alignment wrapText="1"/>
      <protection locked="0"/>
    </xf>
    <xf numFmtId="49" fontId="4" fillId="2" borderId="18" xfId="1" applyNumberFormat="1" applyFill="1" applyBorder="1" applyProtection="1">
      <protection locked="0"/>
    </xf>
    <xf numFmtId="2" fontId="4" fillId="2" borderId="18" xfId="1" applyNumberFormat="1" applyFill="1" applyBorder="1" applyProtection="1">
      <protection locked="0"/>
    </xf>
    <xf numFmtId="1" fontId="4" fillId="2" borderId="18" xfId="1" applyNumberFormat="1" applyFill="1" applyBorder="1" applyProtection="1">
      <protection locked="0"/>
    </xf>
    <xf numFmtId="1" fontId="4" fillId="2" borderId="19" xfId="1" applyNumberFormat="1" applyFill="1" applyBorder="1" applyProtection="1">
      <protection locked="0"/>
    </xf>
    <xf numFmtId="0" fontId="4" fillId="3" borderId="13" xfId="1" applyFill="1" applyBorder="1"/>
    <xf numFmtId="0" fontId="4" fillId="0" borderId="20" xfId="1" applyBorder="1"/>
    <xf numFmtId="0" fontId="4" fillId="2" borderId="20" xfId="1" applyFill="1" applyBorder="1" applyProtection="1">
      <protection locked="0"/>
    </xf>
    <xf numFmtId="0" fontId="4" fillId="2" borderId="20" xfId="1" applyFill="1" applyBorder="1" applyAlignment="1" applyProtection="1">
      <alignment wrapText="1"/>
      <protection locked="0"/>
    </xf>
    <xf numFmtId="49" fontId="4" fillId="2" borderId="20" xfId="1" applyNumberFormat="1" applyFill="1" applyBorder="1" applyProtection="1">
      <protection locked="0"/>
    </xf>
    <xf numFmtId="2" fontId="4" fillId="2" borderId="20" xfId="1" applyNumberFormat="1" applyFill="1" applyBorder="1" applyProtection="1">
      <protection locked="0"/>
    </xf>
    <xf numFmtId="1" fontId="4" fillId="2" borderId="20" xfId="1" applyNumberFormat="1" applyFill="1" applyBorder="1" applyProtection="1">
      <protection locked="0"/>
    </xf>
    <xf numFmtId="1" fontId="4" fillId="2" borderId="21" xfId="1" applyNumberFormat="1" applyFill="1" applyBorder="1" applyProtection="1">
      <protection locked="0"/>
    </xf>
    <xf numFmtId="0" fontId="4" fillId="2" borderId="7" xfId="1" applyFill="1" applyBorder="1" applyProtection="1">
      <protection locked="0"/>
    </xf>
    <xf numFmtId="0" fontId="4" fillId="2" borderId="7" xfId="1" applyFill="1" applyBorder="1" applyAlignment="1" applyProtection="1">
      <alignment wrapText="1"/>
      <protection locked="0"/>
    </xf>
    <xf numFmtId="49" fontId="4" fillId="2" borderId="7" xfId="1" applyNumberFormat="1" applyFill="1" applyBorder="1" applyProtection="1">
      <protection locked="0"/>
    </xf>
    <xf numFmtId="2" fontId="4" fillId="2" borderId="7" xfId="1" applyNumberFormat="1" applyFill="1" applyBorder="1" applyProtection="1">
      <protection locked="0"/>
    </xf>
    <xf numFmtId="1" fontId="4" fillId="2" borderId="7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0" fontId="4" fillId="3" borderId="20" xfId="1" applyFill="1" applyBorder="1"/>
    <xf numFmtId="0" fontId="4" fillId="3" borderId="23" xfId="1" applyFill="1" applyBorder="1"/>
    <xf numFmtId="49" fontId="4" fillId="0" borderId="0" xfId="1" applyNumberFormat="1"/>
    <xf numFmtId="0" fontId="4" fillId="2" borderId="13" xfId="1" quotePrefix="1" applyFill="1" applyBorder="1" applyProtection="1">
      <protection locked="0"/>
    </xf>
    <xf numFmtId="0" fontId="4" fillId="2" borderId="2" xfId="1" quotePrefix="1" applyFill="1" applyBorder="1" applyProtection="1">
      <protection locked="0"/>
    </xf>
    <xf numFmtId="0" fontId="5" fillId="0" borderId="7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/>
    </xf>
    <xf numFmtId="165" fontId="5" fillId="0" borderId="7" xfId="0" applyNumberFormat="1" applyFont="1" applyBorder="1" applyAlignment="1">
      <alignment vertical="top"/>
    </xf>
    <xf numFmtId="165" fontId="5" fillId="0" borderId="7" xfId="0" applyNumberFormat="1" applyFont="1" applyBorder="1"/>
    <xf numFmtId="0" fontId="5" fillId="0" borderId="2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vertical="top"/>
    </xf>
    <xf numFmtId="165" fontId="5" fillId="0" borderId="2" xfId="0" applyNumberFormat="1" applyFont="1" applyBorder="1" applyAlignment="1">
      <alignment vertical="top"/>
    </xf>
    <xf numFmtId="165" fontId="5" fillId="0" borderId="2" xfId="0" applyNumberFormat="1" applyFont="1" applyBorder="1"/>
    <xf numFmtId="49" fontId="5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/>
    </xf>
    <xf numFmtId="49" fontId="7" fillId="0" borderId="0" xfId="0" quotePrefix="1" applyNumberFormat="1" applyFont="1" applyAlignment="1">
      <alignment vertical="top" wrapText="1"/>
    </xf>
    <xf numFmtId="0" fontId="5" fillId="0" borderId="0" xfId="0" applyFont="1"/>
    <xf numFmtId="2" fontId="5" fillId="0" borderId="0" xfId="0" applyNumberFormat="1" applyFont="1"/>
    <xf numFmtId="2" fontId="7" fillId="0" borderId="0" xfId="0" applyNumberFormat="1" applyFont="1"/>
    <xf numFmtId="0" fontId="5" fillId="0" borderId="7" xfId="0" applyNumberFormat="1" applyFont="1" applyBorder="1" applyAlignment="1">
      <alignment horizontal="left" vertical="top"/>
    </xf>
    <xf numFmtId="0" fontId="5" fillId="0" borderId="7" xfId="0" applyFont="1" applyBorder="1"/>
    <xf numFmtId="2" fontId="5" fillId="0" borderId="7" xfId="0" applyNumberFormat="1" applyFont="1" applyBorder="1"/>
    <xf numFmtId="2" fontId="5" fillId="0" borderId="2" xfId="0" applyNumberFormat="1" applyFont="1" applyBorder="1"/>
    <xf numFmtId="0" fontId="7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vertical="top" wrapText="1"/>
    </xf>
    <xf numFmtId="165" fontId="7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0" fontId="7" fillId="0" borderId="0" xfId="0" applyFont="1"/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4" fillId="2" borderId="5" xfId="1" applyFill="1" applyBorder="1" applyAlignment="1" applyProtection="1">
      <protection locked="0"/>
    </xf>
    <xf numFmtId="0" fontId="4" fillId="2" borderId="6" xfId="1" applyFill="1" applyBorder="1" applyAlignment="1" applyProtection="1">
      <protection locked="0"/>
    </xf>
    <xf numFmtId="0" fontId="4" fillId="0" borderId="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U29"/>
  <sheetViews>
    <sheetView tabSelected="1" topLeftCell="A2" zoomScaleNormal="100" workbookViewId="0">
      <selection activeCell="A6" sqref="A6:C6"/>
    </sheetView>
  </sheetViews>
  <sheetFormatPr defaultColWidth="0" defaultRowHeight="15.75" x14ac:dyDescent="0.25"/>
  <cols>
    <col min="1" max="1" width="6.42578125" style="9" customWidth="1"/>
    <col min="2" max="2" width="31.7109375" style="8" customWidth="1"/>
    <col min="3" max="3" width="9" style="10" customWidth="1"/>
    <col min="4" max="4" width="6.28515625" style="10" customWidth="1"/>
    <col min="5" max="5" width="6.7109375" style="10" customWidth="1"/>
    <col min="6" max="6" width="6.140625" style="10" customWidth="1"/>
    <col min="7" max="7" width="6.7109375" style="10" customWidth="1"/>
    <col min="8" max="8" width="7.140625" style="10" customWidth="1"/>
    <col min="9" max="9" width="7.42578125" style="10" customWidth="1"/>
    <col min="10" max="22" width="8.85546875" style="10" hidden="1" customWidth="1"/>
    <col min="23" max="23" width="7.140625" style="10" hidden="1" customWidth="1"/>
    <col min="24" max="25" width="5.7109375" style="10" hidden="1" customWidth="1"/>
    <col min="26" max="26" width="7.28515625" style="10" hidden="1" customWidth="1"/>
    <col min="27" max="28" width="5.7109375" style="10" hidden="1" customWidth="1"/>
    <col min="29" max="29" width="7" style="10" hidden="1" customWidth="1"/>
    <col min="30" max="31" width="5.7109375" style="10" hidden="1" customWidth="1"/>
    <col min="32" max="32" width="5" style="10" hidden="1" customWidth="1"/>
    <col min="33" max="33" width="5.7109375" style="10" hidden="1" customWidth="1"/>
    <col min="34" max="34" width="4" style="10" hidden="1" customWidth="1"/>
    <col min="35" max="35" width="8.140625" style="10" hidden="1" customWidth="1"/>
    <col min="36" max="79" width="8.85546875" style="1" hidden="1" customWidth="1"/>
    <col min="80" max="80" width="0.140625" style="1" customWidth="1"/>
    <col min="81" max="81" width="8.28515625" style="12" customWidth="1"/>
    <col min="82" max="82" width="10.5703125" style="12" customWidth="1"/>
    <col min="83" max="83" width="9.140625" style="1" hidden="1" customWidth="1"/>
    <col min="84" max="84" width="0.140625" style="1" customWidth="1"/>
    <col min="85" max="95" width="9.140625" style="1" customWidth="1"/>
    <col min="96" max="255" width="0" style="1" hidden="1" customWidth="1"/>
    <col min="256" max="16384" width="12.5703125" style="1" hidden="1"/>
  </cols>
  <sheetData>
    <row r="1" spans="1:9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CC1" s="1"/>
      <c r="CD1" s="2" t="str">
        <f>IF(B5&lt;&gt;"",B5,"")</f>
        <v/>
      </c>
    </row>
    <row r="2" spans="1:95" ht="15.75" customHeight="1" x14ac:dyDescent="0.25">
      <c r="A2" s="97" t="s">
        <v>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</row>
    <row r="3" spans="1:95" s="5" customFormat="1" hidden="1" x14ac:dyDescent="0.25">
      <c r="A3" s="6"/>
      <c r="B3" s="6" t="str">
        <f>"13 октября 2022 г."</f>
        <v>13 октября 2022 г.</v>
      </c>
      <c r="C3" s="6"/>
      <c r="D3" s="7"/>
      <c r="E3" s="6"/>
      <c r="F3" s="6"/>
      <c r="G3" s="6"/>
      <c r="H3" s="6"/>
      <c r="I3" s="6"/>
    </row>
    <row r="4" spans="1:95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CC4" s="1"/>
      <c r="CD4" s="1"/>
    </row>
    <row r="5" spans="1:95" hidden="1" x14ac:dyDescent="0.25">
      <c r="A5" s="1"/>
      <c r="B5" s="2"/>
      <c r="C5" s="4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CC5" s="1"/>
      <c r="CD5" s="1"/>
    </row>
    <row r="6" spans="1:95" ht="18.75" customHeight="1" x14ac:dyDescent="0.25">
      <c r="A6" s="98" t="s">
        <v>161</v>
      </c>
      <c r="B6" s="98"/>
      <c r="C6" s="9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</row>
    <row r="7" spans="1:95" hidden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CC7" s="1"/>
      <c r="CD7" s="1"/>
    </row>
    <row r="8" spans="1:95" ht="29.25" customHeight="1" x14ac:dyDescent="0.25">
      <c r="A8" s="99" t="s">
        <v>82</v>
      </c>
      <c r="B8" s="96" t="s">
        <v>83</v>
      </c>
      <c r="C8" s="96" t="s">
        <v>76</v>
      </c>
      <c r="D8" s="96" t="s">
        <v>1</v>
      </c>
      <c r="E8" s="96"/>
      <c r="F8" s="96" t="s">
        <v>6</v>
      </c>
      <c r="G8" s="96"/>
      <c r="H8" s="96" t="s">
        <v>77</v>
      </c>
      <c r="I8" s="96" t="s">
        <v>4</v>
      </c>
      <c r="J8" s="77" t="s">
        <v>7</v>
      </c>
      <c r="K8" s="77" t="s">
        <v>8</v>
      </c>
      <c r="L8" s="77" t="s">
        <v>70</v>
      </c>
      <c r="M8" s="77" t="s">
        <v>9</v>
      </c>
      <c r="N8" s="77" t="s">
        <v>10</v>
      </c>
      <c r="O8" s="77" t="s">
        <v>11</v>
      </c>
      <c r="P8" s="77" t="s">
        <v>12</v>
      </c>
      <c r="Q8" s="77" t="s">
        <v>13</v>
      </c>
      <c r="R8" s="77" t="s">
        <v>14</v>
      </c>
      <c r="S8" s="77" t="s">
        <v>15</v>
      </c>
      <c r="T8" s="77" t="s">
        <v>16</v>
      </c>
      <c r="U8" s="77" t="s">
        <v>17</v>
      </c>
      <c r="V8" s="77" t="s">
        <v>18</v>
      </c>
      <c r="W8" s="96" t="s">
        <v>75</v>
      </c>
      <c r="X8" s="96"/>
      <c r="Y8" s="96"/>
      <c r="Z8" s="96"/>
      <c r="AA8" s="78" t="s">
        <v>74</v>
      </c>
      <c r="AB8" s="78"/>
      <c r="AC8" s="78"/>
      <c r="AD8" s="78"/>
      <c r="AE8" s="78"/>
      <c r="AF8" s="78"/>
      <c r="AG8" s="78"/>
      <c r="AH8" s="78"/>
      <c r="AI8" s="96" t="s">
        <v>84</v>
      </c>
      <c r="AJ8" s="79" t="s">
        <v>26</v>
      </c>
      <c r="AK8" s="79" t="s">
        <v>27</v>
      </c>
      <c r="AL8" s="79" t="s">
        <v>28</v>
      </c>
      <c r="AM8" s="79" t="s">
        <v>29</v>
      </c>
      <c r="AN8" s="79" t="s">
        <v>30</v>
      </c>
      <c r="AO8" s="79" t="s">
        <v>31</v>
      </c>
      <c r="AP8" s="79" t="s">
        <v>32</v>
      </c>
      <c r="AQ8" s="79" t="s">
        <v>33</v>
      </c>
      <c r="AR8" s="79" t="s">
        <v>34</v>
      </c>
      <c r="AS8" s="79" t="s">
        <v>35</v>
      </c>
      <c r="AT8" s="79" t="s">
        <v>36</v>
      </c>
      <c r="AU8" s="79" t="s">
        <v>37</v>
      </c>
      <c r="AV8" s="79" t="s">
        <v>38</v>
      </c>
      <c r="AW8" s="79" t="s">
        <v>39</v>
      </c>
      <c r="AX8" s="79" t="s">
        <v>40</v>
      </c>
      <c r="AY8" s="79" t="s">
        <v>41</v>
      </c>
      <c r="AZ8" s="79" t="s">
        <v>42</v>
      </c>
      <c r="BA8" s="79" t="s">
        <v>43</v>
      </c>
      <c r="BB8" s="79" t="s">
        <v>44</v>
      </c>
      <c r="BC8" s="79" t="s">
        <v>45</v>
      </c>
      <c r="BD8" s="79" t="s">
        <v>46</v>
      </c>
      <c r="BE8" s="79" t="s">
        <v>47</v>
      </c>
      <c r="BF8" s="79" t="s">
        <v>48</v>
      </c>
      <c r="BG8" s="79" t="s">
        <v>49</v>
      </c>
      <c r="BH8" s="79" t="s">
        <v>50</v>
      </c>
      <c r="BI8" s="79" t="s">
        <v>51</v>
      </c>
      <c r="BJ8" s="79" t="s">
        <v>52</v>
      </c>
      <c r="BK8" s="79" t="s">
        <v>53</v>
      </c>
      <c r="BL8" s="79" t="s">
        <v>54</v>
      </c>
      <c r="BM8" s="79" t="s">
        <v>55</v>
      </c>
      <c r="BN8" s="79" t="s">
        <v>56</v>
      </c>
      <c r="BO8" s="79" t="s">
        <v>57</v>
      </c>
      <c r="BP8" s="79" t="s">
        <v>58</v>
      </c>
      <c r="BQ8" s="79" t="s">
        <v>59</v>
      </c>
      <c r="BR8" s="79" t="s">
        <v>60</v>
      </c>
      <c r="BS8" s="79" t="s">
        <v>61</v>
      </c>
      <c r="BT8" s="79" t="s">
        <v>62</v>
      </c>
      <c r="BU8" s="79" t="s">
        <v>63</v>
      </c>
      <c r="BV8" s="79" t="s">
        <v>64</v>
      </c>
      <c r="BW8" s="79" t="s">
        <v>65</v>
      </c>
      <c r="BX8" s="79" t="s">
        <v>66</v>
      </c>
      <c r="BY8" s="79" t="s">
        <v>67</v>
      </c>
      <c r="BZ8" s="79" t="s">
        <v>68</v>
      </c>
      <c r="CA8" s="79" t="s">
        <v>69</v>
      </c>
      <c r="CB8" s="79"/>
      <c r="CC8" s="96" t="s">
        <v>85</v>
      </c>
      <c r="CD8" s="96" t="s">
        <v>86</v>
      </c>
      <c r="CE8" s="96"/>
      <c r="CF8" s="96"/>
      <c r="CG8" s="96" t="s">
        <v>87</v>
      </c>
      <c r="CH8" s="96" t="s">
        <v>88</v>
      </c>
      <c r="CI8" s="96" t="s">
        <v>89</v>
      </c>
      <c r="CJ8" s="96" t="s">
        <v>90</v>
      </c>
      <c r="CK8" s="96" t="s">
        <v>91</v>
      </c>
      <c r="CL8" s="96" t="s">
        <v>92</v>
      </c>
      <c r="CM8" s="96" t="s">
        <v>93</v>
      </c>
      <c r="CN8" s="96" t="s">
        <v>94</v>
      </c>
      <c r="CO8" s="96" t="s">
        <v>95</v>
      </c>
      <c r="CP8" s="96" t="s">
        <v>96</v>
      </c>
      <c r="CQ8" s="96" t="s">
        <v>97</v>
      </c>
    </row>
    <row r="9" spans="1:95" ht="30" customHeight="1" x14ac:dyDescent="0.25">
      <c r="A9" s="100"/>
      <c r="B9" s="96"/>
      <c r="C9" s="96"/>
      <c r="D9" s="80" t="s">
        <v>0</v>
      </c>
      <c r="E9" s="80" t="s">
        <v>2</v>
      </c>
      <c r="F9" s="80" t="s">
        <v>0</v>
      </c>
      <c r="G9" s="80" t="s">
        <v>3</v>
      </c>
      <c r="H9" s="96"/>
      <c r="I9" s="96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 t="s">
        <v>19</v>
      </c>
      <c r="X9" s="77" t="s">
        <v>20</v>
      </c>
      <c r="Y9" s="77" t="s">
        <v>21</v>
      </c>
      <c r="Z9" s="77" t="s">
        <v>22</v>
      </c>
      <c r="AA9" s="77" t="s">
        <v>71</v>
      </c>
      <c r="AB9" s="77" t="s">
        <v>23</v>
      </c>
      <c r="AC9" s="77" t="s">
        <v>72</v>
      </c>
      <c r="AD9" s="77" t="s">
        <v>73</v>
      </c>
      <c r="AE9" s="77" t="s">
        <v>159</v>
      </c>
      <c r="AF9" s="77" t="s">
        <v>160</v>
      </c>
      <c r="AG9" s="77" t="s">
        <v>24</v>
      </c>
      <c r="AH9" s="77" t="s">
        <v>25</v>
      </c>
      <c r="AI9" s="96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</row>
    <row r="10" spans="1:95" x14ac:dyDescent="0.25">
      <c r="A10" s="81"/>
      <c r="B10" s="82" t="s">
        <v>100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4"/>
      <c r="CD10" s="85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</row>
    <row r="11" spans="1:95" s="14" customFormat="1" ht="18.75" customHeight="1" x14ac:dyDescent="0.25">
      <c r="A11" s="64" t="str">
        <f>""</f>
        <v/>
      </c>
      <c r="B11" s="65" t="s">
        <v>154</v>
      </c>
      <c r="C11" s="86">
        <v>210</v>
      </c>
      <c r="D11" s="67">
        <v>7.14</v>
      </c>
      <c r="E11" s="67">
        <v>2.17</v>
      </c>
      <c r="F11" s="67">
        <v>11.47</v>
      </c>
      <c r="G11" s="67">
        <v>0.8</v>
      </c>
      <c r="H11" s="67">
        <v>43.18</v>
      </c>
      <c r="I11" s="67">
        <v>302.7</v>
      </c>
      <c r="J11" s="66">
        <v>4.1500000000000004</v>
      </c>
      <c r="K11" s="66">
        <v>0.11</v>
      </c>
      <c r="L11" s="66">
        <v>0</v>
      </c>
      <c r="M11" s="66">
        <v>0</v>
      </c>
      <c r="N11" s="66">
        <v>8.52</v>
      </c>
      <c r="O11" s="66">
        <v>23.89</v>
      </c>
      <c r="P11" s="66">
        <v>1.1599999999999999</v>
      </c>
      <c r="Q11" s="66">
        <v>0</v>
      </c>
      <c r="R11" s="66">
        <v>0</v>
      </c>
      <c r="S11" s="66">
        <v>0.08</v>
      </c>
      <c r="T11" s="66">
        <v>0.88</v>
      </c>
      <c r="U11" s="66">
        <v>51.65</v>
      </c>
      <c r="V11" s="66">
        <v>295.29000000000002</v>
      </c>
      <c r="W11" s="66">
        <v>112.99</v>
      </c>
      <c r="X11" s="66">
        <v>46.02</v>
      </c>
      <c r="Y11" s="66">
        <v>144.22</v>
      </c>
      <c r="Z11" s="66">
        <v>1.02</v>
      </c>
      <c r="AA11" s="66">
        <v>48.86</v>
      </c>
      <c r="AB11" s="66">
        <v>77.64</v>
      </c>
      <c r="AC11" s="66">
        <v>63.07</v>
      </c>
      <c r="AD11" s="66">
        <v>0.4</v>
      </c>
      <c r="AE11" s="66">
        <v>0.12</v>
      </c>
      <c r="AF11" s="66">
        <v>0.13</v>
      </c>
      <c r="AG11" s="66">
        <v>0.73</v>
      </c>
      <c r="AH11" s="66">
        <v>2.33</v>
      </c>
      <c r="AI11" s="66">
        <v>3.42</v>
      </c>
      <c r="AJ11" s="87">
        <v>0</v>
      </c>
      <c r="AK11" s="87">
        <v>161.76</v>
      </c>
      <c r="AL11" s="87">
        <v>138.87</v>
      </c>
      <c r="AM11" s="87">
        <v>1353.34</v>
      </c>
      <c r="AN11" s="87">
        <v>460.8</v>
      </c>
      <c r="AO11" s="87">
        <v>441.78</v>
      </c>
      <c r="AP11" s="87">
        <v>499.45</v>
      </c>
      <c r="AQ11" s="87">
        <v>151.62</v>
      </c>
      <c r="AR11" s="87">
        <v>918.08</v>
      </c>
      <c r="AS11" s="87">
        <v>832.82</v>
      </c>
      <c r="AT11" s="87">
        <v>1833.86</v>
      </c>
      <c r="AU11" s="87">
        <v>1709.23</v>
      </c>
      <c r="AV11" s="87">
        <v>441.54</v>
      </c>
      <c r="AW11" s="87">
        <v>910.48</v>
      </c>
      <c r="AX11" s="87">
        <v>3755.2</v>
      </c>
      <c r="AY11" s="87">
        <v>6.42</v>
      </c>
      <c r="AZ11" s="87">
        <v>943.02</v>
      </c>
      <c r="BA11" s="87">
        <v>787.64</v>
      </c>
      <c r="BB11" s="87">
        <v>542.35</v>
      </c>
      <c r="BC11" s="87">
        <v>226.28</v>
      </c>
      <c r="BD11" s="87">
        <v>0.91</v>
      </c>
      <c r="BE11" s="87">
        <v>1.2</v>
      </c>
      <c r="BF11" s="87">
        <v>0.92</v>
      </c>
      <c r="BG11" s="87">
        <v>2.2599999999999998</v>
      </c>
      <c r="BH11" s="87">
        <v>0.11</v>
      </c>
      <c r="BI11" s="87">
        <v>0.57999999999999996</v>
      </c>
      <c r="BJ11" s="87">
        <v>0</v>
      </c>
      <c r="BK11" s="87">
        <v>3.98</v>
      </c>
      <c r="BL11" s="87">
        <v>0</v>
      </c>
      <c r="BM11" s="87">
        <v>1.23</v>
      </c>
      <c r="BN11" s="87">
        <v>0.69</v>
      </c>
      <c r="BO11" s="87">
        <v>0.55000000000000004</v>
      </c>
      <c r="BP11" s="87">
        <v>0</v>
      </c>
      <c r="BQ11" s="87">
        <v>1.1200000000000001</v>
      </c>
      <c r="BR11" s="87">
        <v>0.35</v>
      </c>
      <c r="BS11" s="87">
        <v>28.64</v>
      </c>
      <c r="BT11" s="87">
        <v>0.02</v>
      </c>
      <c r="BU11" s="87">
        <v>0</v>
      </c>
      <c r="BV11" s="87">
        <v>10.119999999999999</v>
      </c>
      <c r="BW11" s="87">
        <v>0.24</v>
      </c>
      <c r="BX11" s="87">
        <v>7.0000000000000007E-2</v>
      </c>
      <c r="BY11" s="87">
        <v>0</v>
      </c>
      <c r="BZ11" s="87">
        <v>0</v>
      </c>
      <c r="CA11" s="87">
        <v>0</v>
      </c>
      <c r="CB11" s="87">
        <v>122.72</v>
      </c>
      <c r="CC11" s="88"/>
      <c r="CD11" s="88"/>
      <c r="CE11" s="87">
        <v>61.8</v>
      </c>
      <c r="CF11" s="87"/>
      <c r="CG11" s="87">
        <v>8.06</v>
      </c>
      <c r="CH11" s="87">
        <v>8.06</v>
      </c>
      <c r="CI11" s="87">
        <v>8.06</v>
      </c>
      <c r="CJ11" s="87">
        <v>1759.08</v>
      </c>
      <c r="CK11" s="87">
        <v>819.23</v>
      </c>
      <c r="CL11" s="87">
        <v>1289.1600000000001</v>
      </c>
      <c r="CM11" s="87">
        <v>5.89</v>
      </c>
      <c r="CN11" s="87">
        <v>4.05</v>
      </c>
      <c r="CO11" s="87">
        <v>4.97</v>
      </c>
      <c r="CP11" s="87">
        <v>4.67</v>
      </c>
      <c r="CQ11" s="87">
        <v>0</v>
      </c>
    </row>
    <row r="12" spans="1:95" s="14" customFormat="1" ht="19.5" customHeight="1" x14ac:dyDescent="0.25">
      <c r="A12" s="64" t="str">
        <f>""</f>
        <v/>
      </c>
      <c r="B12" s="65" t="s">
        <v>155</v>
      </c>
      <c r="C12" s="86">
        <v>222</v>
      </c>
      <c r="D12" s="67">
        <v>0.24</v>
      </c>
      <c r="E12" s="67">
        <v>0</v>
      </c>
      <c r="F12" s="67">
        <v>0.05</v>
      </c>
      <c r="G12" s="67">
        <v>0.06</v>
      </c>
      <c r="H12" s="67">
        <v>14.07</v>
      </c>
      <c r="I12" s="67">
        <v>55.606942799999999</v>
      </c>
      <c r="J12" s="66">
        <v>0</v>
      </c>
      <c r="K12" s="66">
        <v>0</v>
      </c>
      <c r="L12" s="66">
        <v>0</v>
      </c>
      <c r="M12" s="66">
        <v>0</v>
      </c>
      <c r="N12" s="66">
        <v>13.85</v>
      </c>
      <c r="O12" s="66">
        <v>0</v>
      </c>
      <c r="P12" s="66">
        <v>0.22</v>
      </c>
      <c r="Q12" s="66">
        <v>0</v>
      </c>
      <c r="R12" s="66">
        <v>0</v>
      </c>
      <c r="S12" s="66">
        <v>0.4</v>
      </c>
      <c r="T12" s="66">
        <v>0.11</v>
      </c>
      <c r="U12" s="66">
        <v>0.92</v>
      </c>
      <c r="V12" s="66">
        <v>10.44</v>
      </c>
      <c r="W12" s="66">
        <v>2.86</v>
      </c>
      <c r="X12" s="66">
        <v>0.73</v>
      </c>
      <c r="Y12" s="66">
        <v>1.34</v>
      </c>
      <c r="Z12" s="66">
        <v>0.08</v>
      </c>
      <c r="AA12" s="66">
        <v>0</v>
      </c>
      <c r="AB12" s="66">
        <v>0.56000000000000005</v>
      </c>
      <c r="AC12" s="66">
        <v>0.14000000000000001</v>
      </c>
      <c r="AD12" s="66">
        <v>0.01</v>
      </c>
      <c r="AE12" s="66">
        <v>0</v>
      </c>
      <c r="AF12" s="66">
        <v>0</v>
      </c>
      <c r="AG12" s="66">
        <v>0.01</v>
      </c>
      <c r="AH12" s="66">
        <v>0.01</v>
      </c>
      <c r="AI12" s="66">
        <v>1.1200000000000001</v>
      </c>
      <c r="AJ12" s="87"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v>0</v>
      </c>
      <c r="BA12" s="87">
        <v>0</v>
      </c>
      <c r="BB12" s="87">
        <v>0</v>
      </c>
      <c r="BC12" s="87">
        <v>0</v>
      </c>
      <c r="BD12" s="87">
        <v>0</v>
      </c>
      <c r="BE12" s="87">
        <v>0</v>
      </c>
      <c r="BF12" s="87">
        <v>0</v>
      </c>
      <c r="BG12" s="87">
        <v>0</v>
      </c>
      <c r="BH12" s="87">
        <v>0</v>
      </c>
      <c r="BI12" s="87">
        <v>0</v>
      </c>
      <c r="BJ12" s="87">
        <v>0</v>
      </c>
      <c r="BK12" s="87">
        <v>0</v>
      </c>
      <c r="BL12" s="87">
        <v>0</v>
      </c>
      <c r="BM12" s="87">
        <v>0</v>
      </c>
      <c r="BN12" s="87">
        <v>0</v>
      </c>
      <c r="BO12" s="87">
        <v>0</v>
      </c>
      <c r="BP12" s="87">
        <v>0</v>
      </c>
      <c r="BQ12" s="87">
        <v>0</v>
      </c>
      <c r="BR12" s="87">
        <v>0</v>
      </c>
      <c r="BS12" s="87">
        <v>0</v>
      </c>
      <c r="BT12" s="87">
        <v>0</v>
      </c>
      <c r="BU12" s="87">
        <v>0</v>
      </c>
      <c r="BV12" s="87">
        <v>0</v>
      </c>
      <c r="BW12" s="87">
        <v>0</v>
      </c>
      <c r="BX12" s="87">
        <v>0</v>
      </c>
      <c r="BY12" s="87">
        <v>0</v>
      </c>
      <c r="BZ12" s="87">
        <v>0</v>
      </c>
      <c r="CA12" s="87">
        <v>0</v>
      </c>
      <c r="CB12" s="87">
        <v>210.25</v>
      </c>
      <c r="CC12" s="88"/>
      <c r="CD12" s="88"/>
      <c r="CE12" s="87">
        <v>0.09</v>
      </c>
      <c r="CF12" s="87"/>
      <c r="CG12" s="87">
        <v>0</v>
      </c>
      <c r="CH12" s="87">
        <v>0</v>
      </c>
      <c r="CI12" s="87">
        <v>0</v>
      </c>
      <c r="CJ12" s="87">
        <v>0</v>
      </c>
      <c r="CK12" s="87">
        <v>0</v>
      </c>
      <c r="CL12" s="87">
        <v>0</v>
      </c>
      <c r="CM12" s="87">
        <v>0</v>
      </c>
      <c r="CN12" s="87">
        <v>0</v>
      </c>
      <c r="CO12" s="87">
        <v>0</v>
      </c>
      <c r="CP12" s="87">
        <v>15</v>
      </c>
      <c r="CQ12" s="87">
        <v>0</v>
      </c>
    </row>
    <row r="13" spans="1:95" s="14" customFormat="1" ht="25.5" customHeight="1" x14ac:dyDescent="0.25">
      <c r="A13" s="69"/>
      <c r="B13" s="70" t="s">
        <v>156</v>
      </c>
      <c r="C13" s="71" t="str">
        <f>"50/10/30"</f>
        <v>50/10/30</v>
      </c>
      <c r="D13" s="72">
        <v>11.89</v>
      </c>
      <c r="E13" s="72">
        <v>8.7899999999999991</v>
      </c>
      <c r="F13" s="72">
        <v>12</v>
      </c>
      <c r="G13" s="72">
        <v>4.18</v>
      </c>
      <c r="H13" s="72">
        <v>25.51</v>
      </c>
      <c r="I13" s="72">
        <v>313.07060603280001</v>
      </c>
      <c r="J13" s="71">
        <v>10.65</v>
      </c>
      <c r="K13" s="71">
        <v>2.64</v>
      </c>
      <c r="L13" s="71">
        <v>0</v>
      </c>
      <c r="M13" s="71">
        <v>0</v>
      </c>
      <c r="N13" s="71">
        <v>2.8</v>
      </c>
      <c r="O13" s="71">
        <v>21.59</v>
      </c>
      <c r="P13" s="71">
        <v>1.1100000000000001</v>
      </c>
      <c r="Q13" s="71">
        <v>0</v>
      </c>
      <c r="R13" s="71">
        <v>0</v>
      </c>
      <c r="S13" s="71">
        <v>0.6</v>
      </c>
      <c r="T13" s="71">
        <v>2.0699999999999998</v>
      </c>
      <c r="U13" s="71">
        <v>525.11</v>
      </c>
      <c r="V13" s="71">
        <v>76.37</v>
      </c>
      <c r="W13" s="71">
        <v>274.47000000000003</v>
      </c>
      <c r="X13" s="71">
        <v>20.12</v>
      </c>
      <c r="Y13" s="71">
        <v>195.78</v>
      </c>
      <c r="Z13" s="71">
        <v>0.7</v>
      </c>
      <c r="AA13" s="71">
        <v>78.73</v>
      </c>
      <c r="AB13" s="71">
        <v>73.37</v>
      </c>
      <c r="AC13" s="71">
        <v>150.58000000000001</v>
      </c>
      <c r="AD13" s="71">
        <v>2.46</v>
      </c>
      <c r="AE13" s="71">
        <v>0.05</v>
      </c>
      <c r="AF13" s="71">
        <v>0.13</v>
      </c>
      <c r="AG13" s="71">
        <v>0.45</v>
      </c>
      <c r="AH13" s="71">
        <v>3.6</v>
      </c>
      <c r="AI13" s="71">
        <v>0.08</v>
      </c>
      <c r="AJ13" s="79">
        <v>0</v>
      </c>
      <c r="AK13" s="79">
        <v>650.46</v>
      </c>
      <c r="AL13" s="79">
        <v>515.79999999999995</v>
      </c>
      <c r="AM13" s="79">
        <v>990.98</v>
      </c>
      <c r="AN13" s="79">
        <v>589.80999999999995</v>
      </c>
      <c r="AO13" s="79">
        <v>234.9</v>
      </c>
      <c r="AP13" s="79">
        <v>415</v>
      </c>
      <c r="AQ13" s="79">
        <v>246.1</v>
      </c>
      <c r="AR13" s="79">
        <v>588.80999999999995</v>
      </c>
      <c r="AS13" s="79">
        <v>367.63</v>
      </c>
      <c r="AT13" s="79">
        <v>428.52</v>
      </c>
      <c r="AU13" s="79">
        <v>627.58000000000004</v>
      </c>
      <c r="AV13" s="79">
        <v>287.8</v>
      </c>
      <c r="AW13" s="79">
        <v>290.22000000000003</v>
      </c>
      <c r="AX13" s="79">
        <v>2621.21</v>
      </c>
      <c r="AY13" s="79">
        <v>48.61</v>
      </c>
      <c r="AZ13" s="79">
        <v>1127.3699999999999</v>
      </c>
      <c r="BA13" s="79">
        <v>588.79</v>
      </c>
      <c r="BB13" s="79">
        <v>511.18</v>
      </c>
      <c r="BC13" s="79">
        <v>144.91999999999999</v>
      </c>
      <c r="BD13" s="79">
        <v>0.33</v>
      </c>
      <c r="BE13" s="79">
        <v>0.1</v>
      </c>
      <c r="BF13" s="79">
        <v>0.17</v>
      </c>
      <c r="BG13" s="79">
        <v>0.45</v>
      </c>
      <c r="BH13" s="79">
        <v>0.55000000000000004</v>
      </c>
      <c r="BI13" s="79">
        <v>1.57</v>
      </c>
      <c r="BJ13" s="79">
        <v>0.1</v>
      </c>
      <c r="BK13" s="79">
        <v>4.2300000000000004</v>
      </c>
      <c r="BL13" s="79">
        <v>0.03</v>
      </c>
      <c r="BM13" s="79">
        <v>1.2</v>
      </c>
      <c r="BN13" s="79">
        <v>0.04</v>
      </c>
      <c r="BO13" s="79">
        <v>0.08</v>
      </c>
      <c r="BP13" s="79">
        <v>0</v>
      </c>
      <c r="BQ13" s="79">
        <v>0.2</v>
      </c>
      <c r="BR13" s="79">
        <v>0.44</v>
      </c>
      <c r="BS13" s="79">
        <v>4.09</v>
      </c>
      <c r="BT13" s="79">
        <v>0.06</v>
      </c>
      <c r="BU13" s="79">
        <v>0</v>
      </c>
      <c r="BV13" s="79">
        <v>2.67</v>
      </c>
      <c r="BW13" s="79">
        <v>0.43</v>
      </c>
      <c r="BX13" s="79">
        <v>0.13</v>
      </c>
      <c r="BY13" s="79">
        <v>0</v>
      </c>
      <c r="BZ13" s="79">
        <v>0</v>
      </c>
      <c r="CA13" s="79">
        <v>0</v>
      </c>
      <c r="CB13" s="79">
        <v>34.4</v>
      </c>
      <c r="CC13" s="89"/>
      <c r="CD13" s="89"/>
      <c r="CE13" s="79">
        <v>90.95</v>
      </c>
      <c r="CF13" s="79"/>
      <c r="CG13" s="79">
        <v>0</v>
      </c>
      <c r="CH13" s="79">
        <v>0</v>
      </c>
      <c r="CI13" s="79">
        <v>0</v>
      </c>
      <c r="CJ13" s="79">
        <v>1500</v>
      </c>
      <c r="CK13" s="79">
        <v>1110</v>
      </c>
      <c r="CL13" s="79">
        <v>1305</v>
      </c>
      <c r="CM13" s="79">
        <v>4.59</v>
      </c>
      <c r="CN13" s="79">
        <v>2.91</v>
      </c>
      <c r="CO13" s="79">
        <v>3.75</v>
      </c>
      <c r="CP13" s="79">
        <v>2.76</v>
      </c>
      <c r="CQ13" s="79">
        <v>0.48</v>
      </c>
    </row>
    <row r="14" spans="1:95" s="13" customFormat="1" x14ac:dyDescent="0.25">
      <c r="A14" s="90"/>
      <c r="B14" s="91" t="s">
        <v>105</v>
      </c>
      <c r="C14" s="75">
        <v>522</v>
      </c>
      <c r="D14" s="92">
        <f>SUM(D11:D13)</f>
        <v>19.27</v>
      </c>
      <c r="E14" s="92">
        <f t="shared" ref="E14:I14" si="0">SUM(E11:E13)</f>
        <v>10.959999999999999</v>
      </c>
      <c r="F14" s="92">
        <f t="shared" si="0"/>
        <v>23.520000000000003</v>
      </c>
      <c r="G14" s="92">
        <f t="shared" si="0"/>
        <v>5.04</v>
      </c>
      <c r="H14" s="92">
        <f t="shared" si="0"/>
        <v>82.76</v>
      </c>
      <c r="I14" s="92">
        <f t="shared" si="0"/>
        <v>671.37754883280002</v>
      </c>
      <c r="J14" s="93">
        <v>14.81</v>
      </c>
      <c r="K14" s="93">
        <v>2.75</v>
      </c>
      <c r="L14" s="93">
        <v>0</v>
      </c>
      <c r="M14" s="93">
        <v>0</v>
      </c>
      <c r="N14" s="93">
        <v>25.16</v>
      </c>
      <c r="O14" s="93">
        <v>45.48</v>
      </c>
      <c r="P14" s="93">
        <v>2.4900000000000002</v>
      </c>
      <c r="Q14" s="93">
        <v>0</v>
      </c>
      <c r="R14" s="93">
        <v>0</v>
      </c>
      <c r="S14" s="93">
        <v>1.07</v>
      </c>
      <c r="T14" s="93">
        <v>3.05</v>
      </c>
      <c r="U14" s="93">
        <v>577.67999999999995</v>
      </c>
      <c r="V14" s="93">
        <v>382.1</v>
      </c>
      <c r="W14" s="93">
        <v>390.32</v>
      </c>
      <c r="X14" s="93">
        <v>66.87</v>
      </c>
      <c r="Y14" s="93">
        <v>341.33</v>
      </c>
      <c r="Z14" s="93">
        <v>1.8</v>
      </c>
      <c r="AA14" s="93">
        <v>127.58</v>
      </c>
      <c r="AB14" s="93">
        <v>151.57</v>
      </c>
      <c r="AC14" s="93">
        <v>213.79</v>
      </c>
      <c r="AD14" s="93">
        <v>2.87</v>
      </c>
      <c r="AE14" s="93">
        <v>0.17</v>
      </c>
      <c r="AF14" s="93">
        <v>0.26</v>
      </c>
      <c r="AG14" s="93">
        <v>1.19</v>
      </c>
      <c r="AH14" s="93">
        <v>5.94</v>
      </c>
      <c r="AI14" s="93">
        <v>4.62</v>
      </c>
      <c r="AJ14" s="94">
        <v>0</v>
      </c>
      <c r="AK14" s="94">
        <v>812.22</v>
      </c>
      <c r="AL14" s="94">
        <v>654.66999999999996</v>
      </c>
      <c r="AM14" s="94">
        <v>2344.3200000000002</v>
      </c>
      <c r="AN14" s="94">
        <v>1050.6099999999999</v>
      </c>
      <c r="AO14" s="94">
        <v>676.69</v>
      </c>
      <c r="AP14" s="94">
        <v>914.45</v>
      </c>
      <c r="AQ14" s="94">
        <v>397.72</v>
      </c>
      <c r="AR14" s="94">
        <v>1506.9</v>
      </c>
      <c r="AS14" s="94">
        <v>1200.46</v>
      </c>
      <c r="AT14" s="94">
        <v>2262.38</v>
      </c>
      <c r="AU14" s="94">
        <v>2336.8200000000002</v>
      </c>
      <c r="AV14" s="94">
        <v>729.33</v>
      </c>
      <c r="AW14" s="94">
        <v>1200.7</v>
      </c>
      <c r="AX14" s="94">
        <v>6376.41</v>
      </c>
      <c r="AY14" s="94">
        <v>55.03</v>
      </c>
      <c r="AZ14" s="94">
        <v>2070.39</v>
      </c>
      <c r="BA14" s="94">
        <v>1376.43</v>
      </c>
      <c r="BB14" s="94">
        <v>1053.53</v>
      </c>
      <c r="BC14" s="94">
        <v>371.2</v>
      </c>
      <c r="BD14" s="94">
        <v>1.24</v>
      </c>
      <c r="BE14" s="94">
        <v>1.3</v>
      </c>
      <c r="BF14" s="94">
        <v>1.08</v>
      </c>
      <c r="BG14" s="94">
        <v>2.71</v>
      </c>
      <c r="BH14" s="94">
        <v>0.66</v>
      </c>
      <c r="BI14" s="94">
        <v>2.15</v>
      </c>
      <c r="BJ14" s="94">
        <v>0.1</v>
      </c>
      <c r="BK14" s="94">
        <v>8.2100000000000009</v>
      </c>
      <c r="BL14" s="94">
        <v>0.03</v>
      </c>
      <c r="BM14" s="94">
        <v>2.4300000000000002</v>
      </c>
      <c r="BN14" s="94">
        <v>0.72</v>
      </c>
      <c r="BO14" s="94">
        <v>0.63</v>
      </c>
      <c r="BP14" s="94">
        <v>0</v>
      </c>
      <c r="BQ14" s="94">
        <v>1.33</v>
      </c>
      <c r="BR14" s="94">
        <v>0.79</v>
      </c>
      <c r="BS14" s="94">
        <v>32.729999999999997</v>
      </c>
      <c r="BT14" s="94">
        <v>0.08</v>
      </c>
      <c r="BU14" s="94">
        <v>0</v>
      </c>
      <c r="BV14" s="94">
        <v>12.78</v>
      </c>
      <c r="BW14" s="94">
        <v>0.67</v>
      </c>
      <c r="BX14" s="94">
        <v>0.2</v>
      </c>
      <c r="BY14" s="94">
        <v>0</v>
      </c>
      <c r="BZ14" s="94">
        <v>0</v>
      </c>
      <c r="CA14" s="94">
        <v>0</v>
      </c>
      <c r="CB14" s="94">
        <v>367.37</v>
      </c>
      <c r="CC14" s="85"/>
      <c r="CD14" s="85">
        <f>$I$14/$I$22*100</f>
        <v>795.82783185352309</v>
      </c>
      <c r="CE14" s="94">
        <v>152.84</v>
      </c>
      <c r="CF14" s="94"/>
      <c r="CG14" s="94">
        <v>8.06</v>
      </c>
      <c r="CH14" s="94">
        <v>8.06</v>
      </c>
      <c r="CI14" s="94">
        <v>8.06</v>
      </c>
      <c r="CJ14" s="94">
        <v>3259.08</v>
      </c>
      <c r="CK14" s="94">
        <v>1929.23</v>
      </c>
      <c r="CL14" s="94">
        <v>2594.16</v>
      </c>
      <c r="CM14" s="94">
        <v>10.48</v>
      </c>
      <c r="CN14" s="94">
        <v>6.96</v>
      </c>
      <c r="CO14" s="94">
        <v>8.7200000000000006</v>
      </c>
      <c r="CP14" s="94">
        <v>22.43</v>
      </c>
      <c r="CQ14" s="94">
        <v>0.48</v>
      </c>
    </row>
    <row r="15" spans="1:95" s="15" customFormat="1" ht="21" customHeight="1" x14ac:dyDescent="0.25">
      <c r="A15" s="90"/>
      <c r="B15" s="91"/>
      <c r="C15" s="93"/>
      <c r="D15" s="92"/>
      <c r="E15" s="92"/>
      <c r="F15" s="92"/>
      <c r="G15" s="92"/>
      <c r="H15" s="92"/>
      <c r="I15" s="92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85"/>
      <c r="CD15" s="85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</row>
    <row r="16" spans="1:95" ht="18.75" customHeight="1" x14ac:dyDescent="0.25">
      <c r="A16" s="81"/>
      <c r="B16" s="82" t="s">
        <v>106</v>
      </c>
      <c r="C16" s="75"/>
      <c r="D16" s="76"/>
      <c r="E16" s="76"/>
      <c r="F16" s="76"/>
      <c r="G16" s="76"/>
      <c r="H16" s="76"/>
      <c r="I16" s="76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4"/>
      <c r="CD16" s="84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</row>
    <row r="17" spans="1:95" s="14" customFormat="1" ht="17.25" customHeight="1" x14ac:dyDescent="0.25">
      <c r="A17" s="64"/>
      <c r="B17" s="65" t="s">
        <v>107</v>
      </c>
      <c r="C17" s="86">
        <v>100</v>
      </c>
      <c r="D17" s="67">
        <v>0.92</v>
      </c>
      <c r="E17" s="67">
        <v>0</v>
      </c>
      <c r="F17" s="67">
        <v>4.9800000000000004</v>
      </c>
      <c r="G17" s="67">
        <v>4.9800000000000004</v>
      </c>
      <c r="H17" s="67">
        <v>10.75</v>
      </c>
      <c r="I17" s="67">
        <v>82</v>
      </c>
      <c r="J17" s="66">
        <v>0.5</v>
      </c>
      <c r="K17" s="66">
        <v>2.6</v>
      </c>
      <c r="L17" s="66">
        <v>0</v>
      </c>
      <c r="M17" s="66">
        <v>0</v>
      </c>
      <c r="N17" s="66">
        <v>6.22</v>
      </c>
      <c r="O17" s="66">
        <v>7.0000000000000007E-2</v>
      </c>
      <c r="P17" s="66">
        <v>0.98</v>
      </c>
      <c r="Q17" s="66">
        <v>0</v>
      </c>
      <c r="R17" s="66">
        <v>0</v>
      </c>
      <c r="S17" s="66">
        <v>0.13</v>
      </c>
      <c r="T17" s="66">
        <v>0.43</v>
      </c>
      <c r="U17" s="66">
        <v>6.99</v>
      </c>
      <c r="V17" s="66">
        <v>150.84</v>
      </c>
      <c r="W17" s="66">
        <v>28.95</v>
      </c>
      <c r="X17" s="66">
        <v>10.14</v>
      </c>
      <c r="Y17" s="66">
        <v>23.12</v>
      </c>
      <c r="Z17" s="66">
        <v>0.44</v>
      </c>
      <c r="AA17" s="66">
        <v>0</v>
      </c>
      <c r="AB17" s="66">
        <v>179.38</v>
      </c>
      <c r="AC17" s="66">
        <v>30.38</v>
      </c>
      <c r="AD17" s="66">
        <v>1.9</v>
      </c>
      <c r="AE17" s="66">
        <v>0.02</v>
      </c>
      <c r="AF17" s="66">
        <v>0.03</v>
      </c>
      <c r="AG17" s="66">
        <v>0.28999999999999998</v>
      </c>
      <c r="AH17" s="66">
        <v>0.4</v>
      </c>
      <c r="AI17" s="66">
        <v>18.86</v>
      </c>
      <c r="AJ17" s="87">
        <v>0</v>
      </c>
      <c r="AK17" s="87">
        <v>25.14</v>
      </c>
      <c r="AL17" s="87">
        <v>21.05</v>
      </c>
      <c r="AM17" s="87">
        <v>27.8</v>
      </c>
      <c r="AN17" s="87">
        <v>25.79</v>
      </c>
      <c r="AO17" s="87">
        <v>8.3699999999999992</v>
      </c>
      <c r="AP17" s="87">
        <v>19.52</v>
      </c>
      <c r="AQ17" s="87">
        <v>4.43</v>
      </c>
      <c r="AR17" s="87">
        <v>21.79</v>
      </c>
      <c r="AS17" s="87">
        <v>28.84</v>
      </c>
      <c r="AT17" s="87">
        <v>38.340000000000003</v>
      </c>
      <c r="AU17" s="87">
        <v>67.13</v>
      </c>
      <c r="AV17" s="87">
        <v>11.31</v>
      </c>
      <c r="AW17" s="87">
        <v>22.05</v>
      </c>
      <c r="AX17" s="87">
        <v>122.5</v>
      </c>
      <c r="AY17" s="87">
        <v>0</v>
      </c>
      <c r="AZ17" s="87">
        <v>22.7</v>
      </c>
      <c r="BA17" s="87">
        <v>25.45</v>
      </c>
      <c r="BB17" s="87">
        <v>21.05</v>
      </c>
      <c r="BC17" s="87">
        <v>8.0399999999999991</v>
      </c>
      <c r="BD17" s="87">
        <v>0</v>
      </c>
      <c r="BE17" s="87">
        <v>0</v>
      </c>
      <c r="BF17" s="87">
        <v>0</v>
      </c>
      <c r="BG17" s="87">
        <v>0</v>
      </c>
      <c r="BH17" s="87">
        <v>0</v>
      </c>
      <c r="BI17" s="87">
        <v>0</v>
      </c>
      <c r="BJ17" s="87">
        <v>0</v>
      </c>
      <c r="BK17" s="87">
        <v>0.24</v>
      </c>
      <c r="BL17" s="87">
        <v>0</v>
      </c>
      <c r="BM17" s="87">
        <v>0.16</v>
      </c>
      <c r="BN17" s="87">
        <v>0.01</v>
      </c>
      <c r="BO17" s="87">
        <v>0.03</v>
      </c>
      <c r="BP17" s="87">
        <v>0</v>
      </c>
      <c r="BQ17" s="87">
        <v>0</v>
      </c>
      <c r="BR17" s="87">
        <v>0</v>
      </c>
      <c r="BS17" s="87">
        <v>0.93</v>
      </c>
      <c r="BT17" s="87">
        <v>0</v>
      </c>
      <c r="BU17" s="87">
        <v>0</v>
      </c>
      <c r="BV17" s="87">
        <v>2.31</v>
      </c>
      <c r="BW17" s="87">
        <v>0</v>
      </c>
      <c r="BX17" s="87">
        <v>0</v>
      </c>
      <c r="BY17" s="87">
        <v>0</v>
      </c>
      <c r="BZ17" s="87">
        <v>0</v>
      </c>
      <c r="CA17" s="87">
        <v>0</v>
      </c>
      <c r="CB17" s="87">
        <v>62.25</v>
      </c>
      <c r="CC17" s="88"/>
      <c r="CD17" s="88"/>
      <c r="CE17" s="87">
        <v>29.9</v>
      </c>
      <c r="CF17" s="87"/>
      <c r="CG17" s="87">
        <v>0</v>
      </c>
      <c r="CH17" s="87">
        <v>0</v>
      </c>
      <c r="CI17" s="87">
        <v>0</v>
      </c>
      <c r="CJ17" s="87">
        <v>0</v>
      </c>
      <c r="CK17" s="87">
        <v>0</v>
      </c>
      <c r="CL17" s="87">
        <v>0</v>
      </c>
      <c r="CM17" s="87">
        <v>0</v>
      </c>
      <c r="CN17" s="87">
        <v>0</v>
      </c>
      <c r="CO17" s="87">
        <v>0</v>
      </c>
      <c r="CP17" s="87">
        <v>4</v>
      </c>
      <c r="CQ17" s="87">
        <v>0</v>
      </c>
    </row>
    <row r="18" spans="1:95" s="14" customFormat="1" ht="40.5" customHeight="1" x14ac:dyDescent="0.25">
      <c r="A18" s="64" t="str">
        <f>""</f>
        <v/>
      </c>
      <c r="B18" s="65" t="s">
        <v>151</v>
      </c>
      <c r="C18" s="66" t="str">
        <f>"250/12,5"</f>
        <v>250/12,5</v>
      </c>
      <c r="D18" s="67">
        <v>6.46</v>
      </c>
      <c r="E18" s="67">
        <v>4.21</v>
      </c>
      <c r="F18" s="67">
        <v>6.09</v>
      </c>
      <c r="G18" s="67">
        <v>2.87</v>
      </c>
      <c r="H18" s="67">
        <v>19.11</v>
      </c>
      <c r="I18" s="67">
        <v>154.94455200000002</v>
      </c>
      <c r="J18" s="66">
        <v>2.46</v>
      </c>
      <c r="K18" s="66">
        <v>1.63</v>
      </c>
      <c r="L18" s="66">
        <v>0</v>
      </c>
      <c r="M18" s="66">
        <v>0</v>
      </c>
      <c r="N18" s="66">
        <v>2.94</v>
      </c>
      <c r="O18" s="66">
        <v>14.28</v>
      </c>
      <c r="P18" s="66">
        <v>1.89</v>
      </c>
      <c r="Q18" s="66">
        <v>0</v>
      </c>
      <c r="R18" s="66">
        <v>0</v>
      </c>
      <c r="S18" s="66">
        <v>0.26</v>
      </c>
      <c r="T18" s="66">
        <v>2.0099999999999998</v>
      </c>
      <c r="U18" s="66">
        <v>129.97999999999999</v>
      </c>
      <c r="V18" s="66">
        <v>650.11</v>
      </c>
      <c r="W18" s="66">
        <v>24.21</v>
      </c>
      <c r="X18" s="66">
        <v>32.36</v>
      </c>
      <c r="Y18" s="66">
        <v>110.92</v>
      </c>
      <c r="Z18" s="66">
        <v>1.6</v>
      </c>
      <c r="AA18" s="66">
        <v>25</v>
      </c>
      <c r="AB18" s="66">
        <v>1211.4000000000001</v>
      </c>
      <c r="AC18" s="66">
        <v>249</v>
      </c>
      <c r="AD18" s="66">
        <v>1.38</v>
      </c>
      <c r="AE18" s="66">
        <v>0.16</v>
      </c>
      <c r="AF18" s="66">
        <v>0.12</v>
      </c>
      <c r="AG18" s="66">
        <v>1.49</v>
      </c>
      <c r="AH18" s="66">
        <v>3.51</v>
      </c>
      <c r="AI18" s="66">
        <v>8.6199999999999992</v>
      </c>
      <c r="AJ18" s="87">
        <v>0</v>
      </c>
      <c r="AK18" s="87">
        <v>104.75</v>
      </c>
      <c r="AL18" s="87">
        <v>101.45</v>
      </c>
      <c r="AM18" s="87">
        <v>159.63999999999999</v>
      </c>
      <c r="AN18" s="87">
        <v>151.36000000000001</v>
      </c>
      <c r="AO18" s="87">
        <v>52.31</v>
      </c>
      <c r="AP18" s="87">
        <v>102.4</v>
      </c>
      <c r="AQ18" s="87">
        <v>40.450000000000003</v>
      </c>
      <c r="AR18" s="87">
        <v>107.39</v>
      </c>
      <c r="AS18" s="87">
        <v>131.55000000000001</v>
      </c>
      <c r="AT18" s="87">
        <v>238.32</v>
      </c>
      <c r="AU18" s="87">
        <v>203.47</v>
      </c>
      <c r="AV18" s="87">
        <v>48.56</v>
      </c>
      <c r="AW18" s="87">
        <v>84.05</v>
      </c>
      <c r="AX18" s="87">
        <v>414.48</v>
      </c>
      <c r="AY18" s="87">
        <v>1.37</v>
      </c>
      <c r="AZ18" s="87">
        <v>71.42</v>
      </c>
      <c r="BA18" s="87">
        <v>120.93</v>
      </c>
      <c r="BB18" s="87">
        <v>77.97</v>
      </c>
      <c r="BC18" s="87">
        <v>42.74</v>
      </c>
      <c r="BD18" s="87">
        <v>0</v>
      </c>
      <c r="BE18" s="87">
        <v>0</v>
      </c>
      <c r="BF18" s="87">
        <v>0</v>
      </c>
      <c r="BG18" s="87">
        <v>0</v>
      </c>
      <c r="BH18" s="87">
        <v>0</v>
      </c>
      <c r="BI18" s="87">
        <v>0</v>
      </c>
      <c r="BJ18" s="87">
        <v>0</v>
      </c>
      <c r="BK18" s="87">
        <v>0.22</v>
      </c>
      <c r="BL18" s="87">
        <v>0</v>
      </c>
      <c r="BM18" s="87">
        <v>0.12</v>
      </c>
      <c r="BN18" s="87">
        <v>0.01</v>
      </c>
      <c r="BO18" s="87">
        <v>0.02</v>
      </c>
      <c r="BP18" s="87">
        <v>0</v>
      </c>
      <c r="BQ18" s="87">
        <v>0</v>
      </c>
      <c r="BR18" s="87">
        <v>0</v>
      </c>
      <c r="BS18" s="87">
        <v>0.74</v>
      </c>
      <c r="BT18" s="87">
        <v>0</v>
      </c>
      <c r="BU18" s="87">
        <v>0</v>
      </c>
      <c r="BV18" s="87">
        <v>1.53</v>
      </c>
      <c r="BW18" s="87">
        <v>0</v>
      </c>
      <c r="BX18" s="87">
        <v>0</v>
      </c>
      <c r="BY18" s="87">
        <v>0</v>
      </c>
      <c r="BZ18" s="87">
        <v>0</v>
      </c>
      <c r="CA18" s="87">
        <v>0</v>
      </c>
      <c r="CB18" s="87">
        <v>215.98</v>
      </c>
      <c r="CC18" s="88"/>
      <c r="CD18" s="88"/>
      <c r="CE18" s="87">
        <v>226.9</v>
      </c>
      <c r="CF18" s="87"/>
      <c r="CG18" s="87">
        <v>0</v>
      </c>
      <c r="CH18" s="87">
        <v>0</v>
      </c>
      <c r="CI18" s="87">
        <v>0</v>
      </c>
      <c r="CJ18" s="87">
        <v>0</v>
      </c>
      <c r="CK18" s="87">
        <v>0</v>
      </c>
      <c r="CL18" s="87">
        <v>0</v>
      </c>
      <c r="CM18" s="87">
        <v>0</v>
      </c>
      <c r="CN18" s="87">
        <v>0</v>
      </c>
      <c r="CO18" s="87">
        <v>0</v>
      </c>
      <c r="CP18" s="87">
        <v>0</v>
      </c>
      <c r="CQ18" s="87">
        <v>0</v>
      </c>
    </row>
    <row r="19" spans="1:95" s="14" customFormat="1" ht="31.5" customHeight="1" x14ac:dyDescent="0.25">
      <c r="A19" s="64" t="str">
        <f>""</f>
        <v/>
      </c>
      <c r="B19" s="65" t="s">
        <v>157</v>
      </c>
      <c r="C19" s="86">
        <v>100</v>
      </c>
      <c r="D19" s="67">
        <v>11</v>
      </c>
      <c r="E19" s="67">
        <v>11.2</v>
      </c>
      <c r="F19" s="67">
        <v>10.06</v>
      </c>
      <c r="G19" s="67">
        <v>8.48</v>
      </c>
      <c r="H19" s="67">
        <v>14.13</v>
      </c>
      <c r="I19" s="67">
        <v>185.44</v>
      </c>
      <c r="J19" s="66">
        <v>2.0099999999999998</v>
      </c>
      <c r="K19" s="66">
        <v>4.68</v>
      </c>
      <c r="L19" s="66">
        <v>1.1100000000000001</v>
      </c>
      <c r="M19" s="66">
        <v>0</v>
      </c>
      <c r="N19" s="66">
        <v>1.38</v>
      </c>
      <c r="O19" s="66">
        <v>9.9</v>
      </c>
      <c r="P19" s="66">
        <v>1.44</v>
      </c>
      <c r="Q19" s="66">
        <v>0</v>
      </c>
      <c r="R19" s="66">
        <v>0</v>
      </c>
      <c r="S19" s="66">
        <v>0.24</v>
      </c>
      <c r="T19" s="66">
        <v>3.18</v>
      </c>
      <c r="U19" s="66">
        <v>0</v>
      </c>
      <c r="V19" s="66">
        <v>144.08000000000001</v>
      </c>
      <c r="W19" s="66">
        <v>27.64</v>
      </c>
      <c r="X19" s="66">
        <v>14.71</v>
      </c>
      <c r="Y19" s="66">
        <v>112.14</v>
      </c>
      <c r="Z19" s="66">
        <v>1.03</v>
      </c>
      <c r="AA19" s="66">
        <v>12.63</v>
      </c>
      <c r="AB19" s="66">
        <v>4.05</v>
      </c>
      <c r="AC19" s="66">
        <v>23.85</v>
      </c>
      <c r="AD19" s="66">
        <v>4.49</v>
      </c>
      <c r="AE19" s="66">
        <v>0.1</v>
      </c>
      <c r="AF19" s="66">
        <v>0.08</v>
      </c>
      <c r="AG19" s="66">
        <v>1.99</v>
      </c>
      <c r="AH19" s="66">
        <v>5.77</v>
      </c>
      <c r="AI19" s="66">
        <v>0.2</v>
      </c>
      <c r="AJ19" s="87">
        <v>0</v>
      </c>
      <c r="AK19" s="87">
        <v>0</v>
      </c>
      <c r="AL19" s="87">
        <v>0</v>
      </c>
      <c r="AM19" s="87">
        <v>508.93</v>
      </c>
      <c r="AN19" s="87">
        <v>286.89999999999998</v>
      </c>
      <c r="AO19" s="87">
        <v>123</v>
      </c>
      <c r="AP19" s="87">
        <v>241.17</v>
      </c>
      <c r="AQ19" s="87">
        <v>75.86</v>
      </c>
      <c r="AR19" s="87">
        <v>334.62</v>
      </c>
      <c r="AS19" s="87">
        <v>236.55</v>
      </c>
      <c r="AT19" s="87">
        <v>778.53</v>
      </c>
      <c r="AU19" s="87">
        <v>720.47</v>
      </c>
      <c r="AV19" s="87">
        <v>177.45</v>
      </c>
      <c r="AW19" s="87">
        <v>409.19</v>
      </c>
      <c r="AX19" s="87">
        <v>1440.27</v>
      </c>
      <c r="AY19" s="87">
        <v>14.6</v>
      </c>
      <c r="AZ19" s="87">
        <v>364.64</v>
      </c>
      <c r="BA19" s="87">
        <v>423.76</v>
      </c>
      <c r="BB19" s="87">
        <v>226.93</v>
      </c>
      <c r="BC19" s="87">
        <v>86.06</v>
      </c>
      <c r="BD19" s="87">
        <v>0.17</v>
      </c>
      <c r="BE19" s="87">
        <v>0.21</v>
      </c>
      <c r="BF19" s="87">
        <v>0.15</v>
      </c>
      <c r="BG19" s="87">
        <v>0.35</v>
      </c>
      <c r="BH19" s="87">
        <v>0.04</v>
      </c>
      <c r="BI19" s="87">
        <v>0.33</v>
      </c>
      <c r="BJ19" s="87">
        <v>0.02</v>
      </c>
      <c r="BK19" s="87">
        <v>1.18</v>
      </c>
      <c r="BL19" s="87">
        <v>0.01</v>
      </c>
      <c r="BM19" s="87">
        <v>0.39</v>
      </c>
      <c r="BN19" s="87">
        <v>0.13</v>
      </c>
      <c r="BO19" s="87">
        <v>0.11</v>
      </c>
      <c r="BP19" s="87">
        <v>0</v>
      </c>
      <c r="BQ19" s="87">
        <v>0</v>
      </c>
      <c r="BR19" s="87">
        <v>0.08</v>
      </c>
      <c r="BS19" s="87">
        <v>10.4</v>
      </c>
      <c r="BT19" s="87">
        <v>0</v>
      </c>
      <c r="BU19" s="87">
        <v>0</v>
      </c>
      <c r="BV19" s="87">
        <v>5.35</v>
      </c>
      <c r="BW19" s="87">
        <v>0.12</v>
      </c>
      <c r="BX19" s="87">
        <v>0.04</v>
      </c>
      <c r="BY19" s="87">
        <v>0</v>
      </c>
      <c r="BZ19" s="87">
        <v>0</v>
      </c>
      <c r="CA19" s="87">
        <v>0</v>
      </c>
      <c r="CB19" s="87">
        <v>65.62</v>
      </c>
      <c r="CC19" s="88"/>
      <c r="CD19" s="88"/>
      <c r="CE19" s="87">
        <v>13.31</v>
      </c>
      <c r="CF19" s="87"/>
      <c r="CG19" s="87">
        <v>0</v>
      </c>
      <c r="CH19" s="87">
        <v>0</v>
      </c>
      <c r="CI19" s="87">
        <v>0</v>
      </c>
      <c r="CJ19" s="87">
        <v>0</v>
      </c>
      <c r="CK19" s="87">
        <v>0</v>
      </c>
      <c r="CL19" s="87">
        <v>0</v>
      </c>
      <c r="CM19" s="87">
        <v>0</v>
      </c>
      <c r="CN19" s="87">
        <v>0</v>
      </c>
      <c r="CO19" s="87">
        <v>0</v>
      </c>
      <c r="CP19" s="87">
        <v>0</v>
      </c>
      <c r="CQ19" s="87">
        <v>1.8</v>
      </c>
    </row>
    <row r="20" spans="1:95" s="14" customFormat="1" ht="12.75" customHeight="1" x14ac:dyDescent="0.25">
      <c r="A20" s="64" t="str">
        <f>""</f>
        <v/>
      </c>
      <c r="B20" s="65" t="s">
        <v>108</v>
      </c>
      <c r="C20" s="86">
        <v>200</v>
      </c>
      <c r="D20" s="67">
        <v>4.2</v>
      </c>
      <c r="E20" s="67">
        <v>0.9</v>
      </c>
      <c r="F20" s="67">
        <v>8.9</v>
      </c>
      <c r="G20" s="67">
        <v>0.7</v>
      </c>
      <c r="H20" s="67">
        <v>28.2</v>
      </c>
      <c r="I20" s="67">
        <v>190.4</v>
      </c>
      <c r="J20" s="66">
        <v>3.34</v>
      </c>
      <c r="K20" s="66">
        <v>0.13</v>
      </c>
      <c r="L20" s="66">
        <v>0</v>
      </c>
      <c r="M20" s="66">
        <v>0</v>
      </c>
      <c r="N20" s="66">
        <v>2.27</v>
      </c>
      <c r="O20" s="66">
        <v>17.28</v>
      </c>
      <c r="P20" s="66">
        <v>1.61</v>
      </c>
      <c r="Q20" s="66">
        <v>0</v>
      </c>
      <c r="R20" s="66">
        <v>0</v>
      </c>
      <c r="S20" s="66">
        <v>0.28000000000000003</v>
      </c>
      <c r="T20" s="66">
        <v>1.59</v>
      </c>
      <c r="U20" s="66">
        <v>14.06</v>
      </c>
      <c r="V20" s="66">
        <v>610.26</v>
      </c>
      <c r="W20" s="66">
        <v>37.979999999999997</v>
      </c>
      <c r="X20" s="66">
        <v>29.52</v>
      </c>
      <c r="Y20" s="66">
        <v>87.11</v>
      </c>
      <c r="Z20" s="66">
        <v>1.07</v>
      </c>
      <c r="AA20" s="66">
        <v>36.700000000000003</v>
      </c>
      <c r="AB20" s="66">
        <v>41.99</v>
      </c>
      <c r="AC20" s="66">
        <v>44.41</v>
      </c>
      <c r="AD20" s="66">
        <v>0.2</v>
      </c>
      <c r="AE20" s="66">
        <v>0.11</v>
      </c>
      <c r="AF20" s="66">
        <v>0.1</v>
      </c>
      <c r="AG20" s="66">
        <v>1.27</v>
      </c>
      <c r="AH20" s="66">
        <v>2.5099999999999998</v>
      </c>
      <c r="AI20" s="66">
        <v>5.18</v>
      </c>
      <c r="AJ20" s="87">
        <v>0</v>
      </c>
      <c r="AK20" s="87">
        <v>31.64</v>
      </c>
      <c r="AL20" s="87">
        <v>49.83</v>
      </c>
      <c r="AM20" s="87">
        <v>63.03</v>
      </c>
      <c r="AN20" s="87">
        <v>74.290000000000006</v>
      </c>
      <c r="AO20" s="87">
        <v>12.68</v>
      </c>
      <c r="AP20" s="87">
        <v>50.07</v>
      </c>
      <c r="AQ20" s="87">
        <v>25.6</v>
      </c>
      <c r="AR20" s="87">
        <v>51.09</v>
      </c>
      <c r="AS20" s="87">
        <v>71.569999999999993</v>
      </c>
      <c r="AT20" s="87">
        <v>195.32</v>
      </c>
      <c r="AU20" s="87">
        <v>86.83</v>
      </c>
      <c r="AV20" s="87">
        <v>18.07</v>
      </c>
      <c r="AW20" s="87">
        <v>50.57</v>
      </c>
      <c r="AX20" s="87">
        <v>271.75</v>
      </c>
      <c r="AY20" s="87">
        <v>0</v>
      </c>
      <c r="AZ20" s="87">
        <v>37.909999999999997</v>
      </c>
      <c r="BA20" s="87">
        <v>34.450000000000003</v>
      </c>
      <c r="BB20" s="87">
        <v>37.72</v>
      </c>
      <c r="BC20" s="87">
        <v>16.09</v>
      </c>
      <c r="BD20" s="87">
        <v>0.18</v>
      </c>
      <c r="BE20" s="87">
        <v>0.04</v>
      </c>
      <c r="BF20" s="87">
        <v>0.03</v>
      </c>
      <c r="BG20" s="87">
        <v>0.09</v>
      </c>
      <c r="BH20" s="87">
        <v>0.11</v>
      </c>
      <c r="BI20" s="87">
        <v>0.37</v>
      </c>
      <c r="BJ20" s="87">
        <v>0</v>
      </c>
      <c r="BK20" s="87">
        <v>1.26</v>
      </c>
      <c r="BL20" s="87">
        <v>0</v>
      </c>
      <c r="BM20" s="87">
        <v>0.38</v>
      </c>
      <c r="BN20" s="87">
        <v>0</v>
      </c>
      <c r="BO20" s="87">
        <v>0</v>
      </c>
      <c r="BP20" s="87">
        <v>0</v>
      </c>
      <c r="BQ20" s="87">
        <v>0.04</v>
      </c>
      <c r="BR20" s="87">
        <v>0.14000000000000001</v>
      </c>
      <c r="BS20" s="87">
        <v>1.27</v>
      </c>
      <c r="BT20" s="87">
        <v>0</v>
      </c>
      <c r="BU20" s="87">
        <v>0</v>
      </c>
      <c r="BV20" s="87">
        <v>0.14000000000000001</v>
      </c>
      <c r="BW20" s="87">
        <v>0</v>
      </c>
      <c r="BX20" s="87">
        <v>0</v>
      </c>
      <c r="BY20" s="87">
        <v>0</v>
      </c>
      <c r="BZ20" s="87">
        <v>0</v>
      </c>
      <c r="CA20" s="87">
        <v>0</v>
      </c>
      <c r="CB20" s="87">
        <v>122.55</v>
      </c>
      <c r="CC20" s="88"/>
      <c r="CD20" s="88"/>
      <c r="CE20" s="87">
        <v>43.7</v>
      </c>
      <c r="CF20" s="87"/>
      <c r="CG20" s="87">
        <v>0</v>
      </c>
      <c r="CH20" s="87">
        <v>0</v>
      </c>
      <c r="CI20" s="87">
        <v>0</v>
      </c>
      <c r="CJ20" s="87">
        <v>0</v>
      </c>
      <c r="CK20" s="87">
        <v>0</v>
      </c>
      <c r="CL20" s="87">
        <v>0</v>
      </c>
      <c r="CM20" s="87">
        <v>0</v>
      </c>
      <c r="CN20" s="87">
        <v>0</v>
      </c>
      <c r="CO20" s="87">
        <v>0</v>
      </c>
      <c r="CP20" s="87">
        <v>0</v>
      </c>
      <c r="CQ20" s="87">
        <v>0</v>
      </c>
    </row>
    <row r="21" spans="1:95" s="14" customFormat="1" ht="28.5" customHeight="1" x14ac:dyDescent="0.25">
      <c r="A21" s="64" t="str">
        <f>""</f>
        <v/>
      </c>
      <c r="B21" s="65" t="s">
        <v>153</v>
      </c>
      <c r="C21" s="66" t="str">
        <f>"200"</f>
        <v>200</v>
      </c>
      <c r="D21" s="67">
        <v>0.15</v>
      </c>
      <c r="E21" s="67">
        <v>0</v>
      </c>
      <c r="F21" s="67">
        <v>0.14000000000000001</v>
      </c>
      <c r="G21" s="67">
        <v>0.16</v>
      </c>
      <c r="H21" s="67">
        <v>26.02</v>
      </c>
      <c r="I21" s="67">
        <v>100.60793600000001</v>
      </c>
      <c r="J21" s="66">
        <v>0.04</v>
      </c>
      <c r="K21" s="66">
        <v>0</v>
      </c>
      <c r="L21" s="66">
        <v>0</v>
      </c>
      <c r="M21" s="66">
        <v>0</v>
      </c>
      <c r="N21" s="66">
        <v>25.07</v>
      </c>
      <c r="O21" s="66">
        <v>0.28999999999999998</v>
      </c>
      <c r="P21" s="66">
        <v>0.66</v>
      </c>
      <c r="Q21" s="66">
        <v>0</v>
      </c>
      <c r="R21" s="66">
        <v>0</v>
      </c>
      <c r="S21" s="66">
        <v>0.32</v>
      </c>
      <c r="T21" s="66">
        <v>0.22</v>
      </c>
      <c r="U21" s="66">
        <v>10.64</v>
      </c>
      <c r="V21" s="66">
        <v>98.49</v>
      </c>
      <c r="W21" s="66">
        <v>6.27</v>
      </c>
      <c r="X21" s="66">
        <v>3.13</v>
      </c>
      <c r="Y21" s="66">
        <v>3.83</v>
      </c>
      <c r="Z21" s="66">
        <v>0.83</v>
      </c>
      <c r="AA21" s="66">
        <v>0</v>
      </c>
      <c r="AB21" s="66">
        <v>9.6</v>
      </c>
      <c r="AC21" s="66">
        <v>2</v>
      </c>
      <c r="AD21" s="66">
        <v>0.08</v>
      </c>
      <c r="AE21" s="66">
        <v>0.01</v>
      </c>
      <c r="AF21" s="66">
        <v>0.01</v>
      </c>
      <c r="AG21" s="66">
        <v>0.1</v>
      </c>
      <c r="AH21" s="66">
        <v>0.16</v>
      </c>
      <c r="AI21" s="66">
        <v>1.6</v>
      </c>
      <c r="AJ21" s="87">
        <v>0</v>
      </c>
      <c r="AK21" s="87">
        <v>4.51</v>
      </c>
      <c r="AL21" s="87">
        <v>4.8899999999999997</v>
      </c>
      <c r="AM21" s="87">
        <v>7.14</v>
      </c>
      <c r="AN21" s="87">
        <v>6.77</v>
      </c>
      <c r="AO21" s="87">
        <v>1.1299999999999999</v>
      </c>
      <c r="AP21" s="87">
        <v>4.1399999999999997</v>
      </c>
      <c r="AQ21" s="87">
        <v>1.1299999999999999</v>
      </c>
      <c r="AR21" s="87">
        <v>3.38</v>
      </c>
      <c r="AS21" s="87">
        <v>6.39</v>
      </c>
      <c r="AT21" s="87">
        <v>3.76</v>
      </c>
      <c r="AU21" s="87">
        <v>29.33</v>
      </c>
      <c r="AV21" s="87">
        <v>2.63</v>
      </c>
      <c r="AW21" s="87">
        <v>5.26</v>
      </c>
      <c r="AX21" s="87">
        <v>15.79</v>
      </c>
      <c r="AY21" s="87">
        <v>0</v>
      </c>
      <c r="AZ21" s="87">
        <v>4.8899999999999997</v>
      </c>
      <c r="BA21" s="87">
        <v>6.02</v>
      </c>
      <c r="BB21" s="87">
        <v>2.2599999999999998</v>
      </c>
      <c r="BC21" s="87">
        <v>1.88</v>
      </c>
      <c r="BD21" s="87">
        <v>0</v>
      </c>
      <c r="BE21" s="87">
        <v>0</v>
      </c>
      <c r="BF21" s="87">
        <v>0</v>
      </c>
      <c r="BG21" s="87">
        <v>0</v>
      </c>
      <c r="BH21" s="87">
        <v>0</v>
      </c>
      <c r="BI21" s="87">
        <v>0</v>
      </c>
      <c r="BJ21" s="87">
        <v>0</v>
      </c>
      <c r="BK21" s="87">
        <v>0</v>
      </c>
      <c r="BL21" s="87">
        <v>0</v>
      </c>
      <c r="BM21" s="87">
        <v>0</v>
      </c>
      <c r="BN21" s="87">
        <v>0</v>
      </c>
      <c r="BO21" s="87">
        <v>0</v>
      </c>
      <c r="BP21" s="87">
        <v>0</v>
      </c>
      <c r="BQ21" s="87">
        <v>0</v>
      </c>
      <c r="BR21" s="87">
        <v>0</v>
      </c>
      <c r="BS21" s="87">
        <v>0</v>
      </c>
      <c r="BT21" s="87">
        <v>0</v>
      </c>
      <c r="BU21" s="87">
        <v>0</v>
      </c>
      <c r="BV21" s="87">
        <v>0</v>
      </c>
      <c r="BW21" s="87">
        <v>0</v>
      </c>
      <c r="BX21" s="87">
        <v>0</v>
      </c>
      <c r="BY21" s="87">
        <v>0</v>
      </c>
      <c r="BZ21" s="87">
        <v>0</v>
      </c>
      <c r="CA21" s="87">
        <v>0</v>
      </c>
      <c r="CB21" s="87">
        <v>196.55</v>
      </c>
      <c r="CC21" s="88"/>
      <c r="CD21" s="88"/>
      <c r="CE21" s="87">
        <v>1.6</v>
      </c>
      <c r="CF21" s="87"/>
      <c r="CG21" s="87">
        <v>0</v>
      </c>
      <c r="CH21" s="87">
        <v>0</v>
      </c>
      <c r="CI21" s="87">
        <v>0</v>
      </c>
      <c r="CJ21" s="87">
        <v>0</v>
      </c>
      <c r="CK21" s="87">
        <v>0</v>
      </c>
      <c r="CL21" s="87">
        <v>0</v>
      </c>
      <c r="CM21" s="87">
        <v>0</v>
      </c>
      <c r="CN21" s="87">
        <v>0</v>
      </c>
      <c r="CO21" s="87">
        <v>0</v>
      </c>
      <c r="CP21" s="87">
        <v>24</v>
      </c>
      <c r="CQ21" s="87">
        <v>0</v>
      </c>
    </row>
    <row r="22" spans="1:95" s="14" customFormat="1" x14ac:dyDescent="0.25">
      <c r="A22" s="64" t="str">
        <f>""</f>
        <v/>
      </c>
      <c r="B22" s="65" t="s">
        <v>104</v>
      </c>
      <c r="C22" s="66" t="str">
        <f>"40"</f>
        <v>40</v>
      </c>
      <c r="D22" s="67">
        <v>2.86</v>
      </c>
      <c r="E22" s="67">
        <v>0</v>
      </c>
      <c r="F22" s="67">
        <v>0.32</v>
      </c>
      <c r="G22" s="67">
        <v>0.36</v>
      </c>
      <c r="H22" s="67">
        <v>17.07</v>
      </c>
      <c r="I22" s="67">
        <v>84.362159999999989</v>
      </c>
      <c r="J22" s="67">
        <v>0.08</v>
      </c>
      <c r="K22" s="67">
        <v>0</v>
      </c>
      <c r="L22" s="67">
        <v>0</v>
      </c>
      <c r="M22" s="67">
        <v>0</v>
      </c>
      <c r="N22" s="67">
        <v>0.4</v>
      </c>
      <c r="O22" s="67">
        <v>16.600000000000001</v>
      </c>
      <c r="P22" s="67">
        <v>7.0000000000000007E-2</v>
      </c>
      <c r="Q22" s="67">
        <v>0</v>
      </c>
      <c r="R22" s="67">
        <v>0</v>
      </c>
      <c r="S22" s="67">
        <v>0.12</v>
      </c>
      <c r="T22" s="67">
        <v>0.72</v>
      </c>
      <c r="U22" s="67">
        <v>151.19999999999999</v>
      </c>
      <c r="V22" s="67">
        <v>46.82</v>
      </c>
      <c r="W22" s="67">
        <v>8.1</v>
      </c>
      <c r="X22" s="67">
        <v>11.48</v>
      </c>
      <c r="Y22" s="67">
        <v>30.28</v>
      </c>
      <c r="Z22" s="67">
        <v>0.7</v>
      </c>
      <c r="AA22" s="67">
        <v>0</v>
      </c>
      <c r="AB22" s="67">
        <v>0</v>
      </c>
      <c r="AC22" s="67">
        <v>0</v>
      </c>
      <c r="AD22" s="67">
        <v>0.52</v>
      </c>
      <c r="AE22" s="67">
        <v>0.05</v>
      </c>
      <c r="AF22" s="67">
        <v>0.02</v>
      </c>
      <c r="AG22" s="67">
        <v>0.51</v>
      </c>
      <c r="AH22" s="67">
        <v>1.24</v>
      </c>
      <c r="AI22" s="67">
        <v>0</v>
      </c>
      <c r="AJ22" s="68">
        <v>0</v>
      </c>
      <c r="AK22" s="68">
        <v>137.99</v>
      </c>
      <c r="AL22" s="68">
        <v>143.63</v>
      </c>
      <c r="AM22" s="68">
        <v>219.96</v>
      </c>
      <c r="AN22" s="68">
        <v>72.94</v>
      </c>
      <c r="AO22" s="68">
        <v>43.24</v>
      </c>
      <c r="AP22" s="68">
        <v>86.48</v>
      </c>
      <c r="AQ22" s="68">
        <v>32.71</v>
      </c>
      <c r="AR22" s="68">
        <v>156.41999999999999</v>
      </c>
      <c r="AS22" s="68">
        <v>97.01</v>
      </c>
      <c r="AT22" s="68">
        <v>135.36000000000001</v>
      </c>
      <c r="AU22" s="68">
        <v>111.67</v>
      </c>
      <c r="AV22" s="68">
        <v>58.66</v>
      </c>
      <c r="AW22" s="68">
        <v>103.78</v>
      </c>
      <c r="AX22" s="68">
        <v>867.81</v>
      </c>
      <c r="AY22" s="68">
        <v>0</v>
      </c>
      <c r="AZ22" s="68">
        <v>282.75</v>
      </c>
      <c r="BA22" s="68">
        <v>122.95</v>
      </c>
      <c r="BB22" s="68">
        <v>81.59</v>
      </c>
      <c r="BC22" s="68">
        <v>64.67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0.04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0.03</v>
      </c>
      <c r="BT22" s="68">
        <v>0</v>
      </c>
      <c r="BU22" s="68">
        <v>0</v>
      </c>
      <c r="BV22" s="68">
        <v>0.15</v>
      </c>
      <c r="BW22" s="68">
        <v>0.01</v>
      </c>
      <c r="BX22" s="68">
        <v>0</v>
      </c>
      <c r="BY22" s="68">
        <v>0</v>
      </c>
      <c r="BZ22" s="68">
        <v>0</v>
      </c>
      <c r="CA22" s="68">
        <v>0</v>
      </c>
      <c r="CB22" s="68"/>
      <c r="CC22" s="68"/>
      <c r="CD22" s="68"/>
      <c r="CE22" s="68">
        <v>0</v>
      </c>
      <c r="CF22" s="68">
        <v>0</v>
      </c>
      <c r="CG22" s="68">
        <v>0</v>
      </c>
      <c r="CH22" s="68">
        <v>0</v>
      </c>
      <c r="CI22" s="68">
        <v>760</v>
      </c>
      <c r="CJ22" s="68">
        <v>292.8</v>
      </c>
      <c r="CK22" s="68">
        <v>526.4</v>
      </c>
      <c r="CL22" s="68">
        <v>6.08</v>
      </c>
      <c r="CM22" s="68">
        <v>6.08</v>
      </c>
      <c r="CN22" s="68">
        <v>6.08</v>
      </c>
      <c r="CO22" s="68">
        <v>0</v>
      </c>
      <c r="CP22" s="68">
        <v>0</v>
      </c>
      <c r="CQ22" s="87">
        <v>0</v>
      </c>
    </row>
    <row r="23" spans="1:95" s="13" customFormat="1" x14ac:dyDescent="0.25">
      <c r="A23" s="69" t="str">
        <f>""</f>
        <v/>
      </c>
      <c r="B23" s="70" t="s">
        <v>152</v>
      </c>
      <c r="C23" s="71" t="str">
        <f>"40"</f>
        <v>40</v>
      </c>
      <c r="D23" s="72">
        <v>2.78</v>
      </c>
      <c r="E23" s="72">
        <v>0</v>
      </c>
      <c r="F23" s="72">
        <v>0.42</v>
      </c>
      <c r="G23" s="72">
        <v>0</v>
      </c>
      <c r="H23" s="72">
        <v>14.89</v>
      </c>
      <c r="I23" s="72">
        <v>75.970359999999985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14.89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/>
      <c r="CC23" s="73"/>
      <c r="CD23" s="73"/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9">
        <v>0</v>
      </c>
    </row>
    <row r="24" spans="1:95" s="15" customFormat="1" x14ac:dyDescent="0.25">
      <c r="A24" s="90"/>
      <c r="B24" s="91" t="s">
        <v>109</v>
      </c>
      <c r="C24" s="75">
        <v>842.5</v>
      </c>
      <c r="D24" s="92">
        <f>SUM(D17:D23)</f>
        <v>28.369999999999997</v>
      </c>
      <c r="E24" s="92">
        <f t="shared" ref="E24:I24" si="1">SUM(E17:E23)</f>
        <v>16.309999999999999</v>
      </c>
      <c r="F24" s="92">
        <f t="shared" si="1"/>
        <v>30.910000000000004</v>
      </c>
      <c r="G24" s="92">
        <f t="shared" si="1"/>
        <v>17.55</v>
      </c>
      <c r="H24" s="92">
        <f t="shared" si="1"/>
        <v>130.17000000000002</v>
      </c>
      <c r="I24" s="92">
        <f t="shared" si="1"/>
        <v>873.725008</v>
      </c>
      <c r="J24" s="93">
        <v>9.68</v>
      </c>
      <c r="K24" s="93">
        <v>8.33</v>
      </c>
      <c r="L24" s="93">
        <v>3.31</v>
      </c>
      <c r="M24" s="93">
        <v>0</v>
      </c>
      <c r="N24" s="93">
        <v>39.24</v>
      </c>
      <c r="O24" s="93">
        <v>54.6</v>
      </c>
      <c r="P24" s="93">
        <v>7.47</v>
      </c>
      <c r="Q24" s="93">
        <v>0</v>
      </c>
      <c r="R24" s="93">
        <v>0</v>
      </c>
      <c r="S24" s="93">
        <v>1.3</v>
      </c>
      <c r="T24" s="93">
        <v>6.05</v>
      </c>
      <c r="U24" s="93">
        <v>237.27</v>
      </c>
      <c r="V24" s="93">
        <v>1857.99</v>
      </c>
      <c r="W24" s="93">
        <v>149.51</v>
      </c>
      <c r="X24" s="93">
        <v>117.46</v>
      </c>
      <c r="Y24" s="93">
        <v>395.07</v>
      </c>
      <c r="Z24" s="93">
        <v>5.61</v>
      </c>
      <c r="AA24" s="93">
        <v>79.680000000000007</v>
      </c>
      <c r="AB24" s="93">
        <v>1709.19</v>
      </c>
      <c r="AC24" s="93">
        <v>432.26</v>
      </c>
      <c r="AD24" s="93">
        <v>7.83</v>
      </c>
      <c r="AE24" s="93">
        <v>0.45</v>
      </c>
      <c r="AF24" s="93">
        <v>0.39</v>
      </c>
      <c r="AG24" s="93">
        <v>5.58</v>
      </c>
      <c r="AH24" s="93">
        <v>12.48</v>
      </c>
      <c r="AI24" s="93">
        <v>35.950000000000003</v>
      </c>
      <c r="AJ24" s="94">
        <v>0</v>
      </c>
      <c r="AK24" s="94">
        <v>354.98</v>
      </c>
      <c r="AL24" s="94">
        <v>346.98</v>
      </c>
      <c r="AM24" s="94">
        <v>728.07</v>
      </c>
      <c r="AN24" s="94">
        <v>442.22</v>
      </c>
      <c r="AO24" s="94">
        <v>204.64</v>
      </c>
      <c r="AP24" s="94">
        <v>379.56</v>
      </c>
      <c r="AQ24" s="94">
        <v>136.06</v>
      </c>
      <c r="AR24" s="94">
        <v>534.66999999999996</v>
      </c>
      <c r="AS24" s="94">
        <v>503.26</v>
      </c>
      <c r="AT24" s="94">
        <v>994.8</v>
      </c>
      <c r="AU24" s="94">
        <v>891.45</v>
      </c>
      <c r="AV24" s="94">
        <v>229.72</v>
      </c>
      <c r="AW24" s="94">
        <v>469.84</v>
      </c>
      <c r="AX24" s="94">
        <v>2466.6</v>
      </c>
      <c r="AY24" s="94">
        <v>6.02</v>
      </c>
      <c r="AZ24" s="94">
        <v>634.62</v>
      </c>
      <c r="BA24" s="94">
        <v>491.85</v>
      </c>
      <c r="BB24" s="94">
        <v>330.18</v>
      </c>
      <c r="BC24" s="94">
        <v>184.22</v>
      </c>
      <c r="BD24" s="94">
        <v>0.42</v>
      </c>
      <c r="BE24" s="94">
        <v>0.28000000000000003</v>
      </c>
      <c r="BF24" s="94">
        <v>0.22</v>
      </c>
      <c r="BG24" s="94">
        <v>0.54</v>
      </c>
      <c r="BH24" s="94">
        <v>0.19</v>
      </c>
      <c r="BI24" s="94">
        <v>0.66</v>
      </c>
      <c r="BJ24" s="94">
        <v>0.01</v>
      </c>
      <c r="BK24" s="94">
        <v>3.22</v>
      </c>
      <c r="BL24" s="94">
        <v>0.01</v>
      </c>
      <c r="BM24" s="94">
        <v>1.22</v>
      </c>
      <c r="BN24" s="94">
        <v>0.17</v>
      </c>
      <c r="BO24" s="94">
        <v>0.23</v>
      </c>
      <c r="BP24" s="94">
        <v>0</v>
      </c>
      <c r="BQ24" s="94">
        <v>0.04</v>
      </c>
      <c r="BR24" s="94">
        <v>0.26</v>
      </c>
      <c r="BS24" s="94">
        <v>9.8000000000000007</v>
      </c>
      <c r="BT24" s="94">
        <v>0.01</v>
      </c>
      <c r="BU24" s="94">
        <v>0</v>
      </c>
      <c r="BV24" s="94">
        <v>10.01</v>
      </c>
      <c r="BW24" s="94">
        <v>7.0000000000000007E-2</v>
      </c>
      <c r="BX24" s="94">
        <v>0.02</v>
      </c>
      <c r="BY24" s="94">
        <v>0</v>
      </c>
      <c r="BZ24" s="94">
        <v>0</v>
      </c>
      <c r="CA24" s="94">
        <v>0</v>
      </c>
      <c r="CB24" s="94">
        <v>722.92</v>
      </c>
      <c r="CC24" s="85"/>
      <c r="CD24" s="85">
        <f>$I$24/$I$25*100</f>
        <v>56.548026804834826</v>
      </c>
      <c r="CE24" s="94">
        <v>364.55</v>
      </c>
      <c r="CF24" s="94"/>
      <c r="CG24" s="94">
        <v>0</v>
      </c>
      <c r="CH24" s="94">
        <v>0</v>
      </c>
      <c r="CI24" s="94">
        <v>0</v>
      </c>
      <c r="CJ24" s="94">
        <v>380</v>
      </c>
      <c r="CK24" s="94">
        <v>146.4</v>
      </c>
      <c r="CL24" s="94">
        <v>263.2</v>
      </c>
      <c r="CM24" s="94">
        <v>3.04</v>
      </c>
      <c r="CN24" s="94">
        <v>3.04</v>
      </c>
      <c r="CO24" s="94">
        <v>3.04</v>
      </c>
      <c r="CP24" s="94">
        <v>28</v>
      </c>
      <c r="CQ24" s="94">
        <v>0</v>
      </c>
    </row>
    <row r="25" spans="1:95" s="15" customFormat="1" x14ac:dyDescent="0.25">
      <c r="A25" s="90"/>
      <c r="B25" s="91" t="s">
        <v>110</v>
      </c>
      <c r="C25" s="93"/>
      <c r="D25" s="92">
        <f>D14+D24</f>
        <v>47.64</v>
      </c>
      <c r="E25" s="92">
        <f t="shared" ref="E25:I25" si="2">E14+E24</f>
        <v>27.269999999999996</v>
      </c>
      <c r="F25" s="92">
        <f t="shared" si="2"/>
        <v>54.430000000000007</v>
      </c>
      <c r="G25" s="92">
        <f t="shared" si="2"/>
        <v>22.59</v>
      </c>
      <c r="H25" s="92">
        <f t="shared" si="2"/>
        <v>212.93</v>
      </c>
      <c r="I25" s="92">
        <f t="shared" si="2"/>
        <v>1545.1025568328</v>
      </c>
      <c r="J25" s="93">
        <v>11.64</v>
      </c>
      <c r="K25" s="93">
        <v>16.78</v>
      </c>
      <c r="L25" s="93">
        <v>3.37</v>
      </c>
      <c r="M25" s="93">
        <v>0</v>
      </c>
      <c r="N25" s="93">
        <v>60.54</v>
      </c>
      <c r="O25" s="93">
        <v>116.75</v>
      </c>
      <c r="P25" s="93">
        <v>11.3</v>
      </c>
      <c r="Q25" s="93">
        <v>0</v>
      </c>
      <c r="R25" s="93">
        <v>0</v>
      </c>
      <c r="S25" s="93">
        <v>1.76</v>
      </c>
      <c r="T25" s="93">
        <v>7.86</v>
      </c>
      <c r="U25" s="93">
        <v>362.55</v>
      </c>
      <c r="V25" s="93">
        <v>2227.96</v>
      </c>
      <c r="W25" s="93">
        <v>181.29</v>
      </c>
      <c r="X25" s="93">
        <v>175.57</v>
      </c>
      <c r="Y25" s="93">
        <v>543.08000000000004</v>
      </c>
      <c r="Z25" s="93">
        <v>7.49</v>
      </c>
      <c r="AA25" s="93">
        <v>79.680000000000007</v>
      </c>
      <c r="AB25" s="93">
        <v>3243.76</v>
      </c>
      <c r="AC25" s="93">
        <v>735.41</v>
      </c>
      <c r="AD25" s="93">
        <v>14.57</v>
      </c>
      <c r="AE25" s="93">
        <v>0.56000000000000005</v>
      </c>
      <c r="AF25" s="93">
        <v>0.46</v>
      </c>
      <c r="AG25" s="93">
        <v>7.48</v>
      </c>
      <c r="AH25" s="93">
        <v>16.52</v>
      </c>
      <c r="AI25" s="93">
        <v>42.46</v>
      </c>
      <c r="AJ25" s="94">
        <v>0</v>
      </c>
      <c r="AK25" s="94">
        <v>741.87</v>
      </c>
      <c r="AL25" s="94">
        <v>679.54</v>
      </c>
      <c r="AM25" s="94">
        <v>1309.1500000000001</v>
      </c>
      <c r="AN25" s="94">
        <v>680.87</v>
      </c>
      <c r="AO25" s="94">
        <v>343.51</v>
      </c>
      <c r="AP25" s="94">
        <v>611.59</v>
      </c>
      <c r="AQ25" s="94">
        <v>228.44</v>
      </c>
      <c r="AR25" s="94">
        <v>901.88</v>
      </c>
      <c r="AS25" s="94">
        <v>841.5</v>
      </c>
      <c r="AT25" s="94">
        <v>1437.35</v>
      </c>
      <c r="AU25" s="94">
        <v>1379.64</v>
      </c>
      <c r="AV25" s="94">
        <v>389.8</v>
      </c>
      <c r="AW25" s="94">
        <v>763.62</v>
      </c>
      <c r="AX25" s="94">
        <v>4066.65</v>
      </c>
      <c r="AY25" s="94">
        <v>6.02</v>
      </c>
      <c r="AZ25" s="94">
        <v>1068.93</v>
      </c>
      <c r="BA25" s="94">
        <v>808.66</v>
      </c>
      <c r="BB25" s="94">
        <v>587.99</v>
      </c>
      <c r="BC25" s="94">
        <v>324.12</v>
      </c>
      <c r="BD25" s="94">
        <v>0.42</v>
      </c>
      <c r="BE25" s="94">
        <v>0.28000000000000003</v>
      </c>
      <c r="BF25" s="94">
        <v>0.22</v>
      </c>
      <c r="BG25" s="94">
        <v>0.54</v>
      </c>
      <c r="BH25" s="94">
        <v>0.19</v>
      </c>
      <c r="BI25" s="94">
        <v>0.66</v>
      </c>
      <c r="BJ25" s="94">
        <v>0.01</v>
      </c>
      <c r="BK25" s="94">
        <v>4.1399999999999997</v>
      </c>
      <c r="BL25" s="94">
        <v>0.01</v>
      </c>
      <c r="BM25" s="94">
        <v>1.75</v>
      </c>
      <c r="BN25" s="94">
        <v>0.21</v>
      </c>
      <c r="BO25" s="94">
        <v>0.32</v>
      </c>
      <c r="BP25" s="94">
        <v>0</v>
      </c>
      <c r="BQ25" s="94">
        <v>0.04</v>
      </c>
      <c r="BR25" s="94">
        <v>0.26</v>
      </c>
      <c r="BS25" s="94">
        <v>12.96</v>
      </c>
      <c r="BT25" s="94">
        <v>0.01</v>
      </c>
      <c r="BU25" s="94">
        <v>0</v>
      </c>
      <c r="BV25" s="94">
        <v>17.54</v>
      </c>
      <c r="BW25" s="94">
        <v>0.08</v>
      </c>
      <c r="BX25" s="94">
        <v>0.02</v>
      </c>
      <c r="BY25" s="94">
        <v>0</v>
      </c>
      <c r="BZ25" s="94">
        <v>0</v>
      </c>
      <c r="CA25" s="94">
        <v>0</v>
      </c>
      <c r="CB25" s="94">
        <v>1048.75</v>
      </c>
      <c r="CC25" s="85"/>
      <c r="CD25" s="85"/>
      <c r="CE25" s="94">
        <v>620.30999999999995</v>
      </c>
      <c r="CF25" s="94"/>
      <c r="CG25" s="94">
        <v>0</v>
      </c>
      <c r="CH25" s="94">
        <v>0</v>
      </c>
      <c r="CI25" s="94">
        <v>0</v>
      </c>
      <c r="CJ25" s="94">
        <v>950</v>
      </c>
      <c r="CK25" s="94">
        <v>366</v>
      </c>
      <c r="CL25" s="94">
        <v>658</v>
      </c>
      <c r="CM25" s="94">
        <v>7.6</v>
      </c>
      <c r="CN25" s="94">
        <v>7.6</v>
      </c>
      <c r="CO25" s="94">
        <v>7.6</v>
      </c>
      <c r="CP25" s="94">
        <v>43</v>
      </c>
      <c r="CQ25" s="94">
        <v>0</v>
      </c>
    </row>
    <row r="26" spans="1:95" ht="25.5" x14ac:dyDescent="0.25">
      <c r="A26" s="95"/>
      <c r="B26" s="74" t="s">
        <v>158</v>
      </c>
      <c r="C26" s="75"/>
      <c r="D26" s="76">
        <v>54</v>
      </c>
      <c r="E26" s="76">
        <v>0</v>
      </c>
      <c r="F26" s="76">
        <v>55.199999999999996</v>
      </c>
      <c r="G26" s="76">
        <v>0</v>
      </c>
      <c r="H26" s="76">
        <v>229.79999999999998</v>
      </c>
      <c r="I26" s="76">
        <v>1632</v>
      </c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>
        <v>1100</v>
      </c>
      <c r="X26" s="75">
        <v>250</v>
      </c>
      <c r="Y26" s="75">
        <v>1650</v>
      </c>
      <c r="Z26" s="75">
        <v>12</v>
      </c>
      <c r="AA26" s="75"/>
      <c r="AB26" s="75">
        <v>0</v>
      </c>
      <c r="AC26" s="75">
        <v>700</v>
      </c>
      <c r="AD26" s="75">
        <v>10</v>
      </c>
      <c r="AE26" s="75">
        <v>1.2</v>
      </c>
      <c r="AF26" s="75"/>
      <c r="AG26" s="75"/>
      <c r="AH26" s="75"/>
      <c r="AI26" s="75">
        <v>60</v>
      </c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4"/>
      <c r="CD26" s="84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</row>
    <row r="27" spans="1:95" x14ac:dyDescent="0.25">
      <c r="A27" s="81"/>
      <c r="B27" s="74" t="s">
        <v>111</v>
      </c>
      <c r="C27" s="75"/>
      <c r="D27" s="76">
        <f t="shared" ref="D27:I27" si="3">D25-D26</f>
        <v>-6.3599999999999994</v>
      </c>
      <c r="E27" s="76">
        <f t="shared" si="3"/>
        <v>27.269999999999996</v>
      </c>
      <c r="F27" s="76">
        <f t="shared" si="3"/>
        <v>-0.76999999999998892</v>
      </c>
      <c r="G27" s="76">
        <f t="shared" si="3"/>
        <v>22.59</v>
      </c>
      <c r="H27" s="76">
        <f t="shared" si="3"/>
        <v>-16.869999999999976</v>
      </c>
      <c r="I27" s="76">
        <f t="shared" si="3"/>
        <v>-86.897443167199981</v>
      </c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>
        <f t="shared" ref="W27:AE27" si="4">W25-W26</f>
        <v>-918.71</v>
      </c>
      <c r="X27" s="75">
        <f t="shared" si="4"/>
        <v>-74.430000000000007</v>
      </c>
      <c r="Y27" s="75">
        <f t="shared" si="4"/>
        <v>-1106.92</v>
      </c>
      <c r="Z27" s="75">
        <f t="shared" si="4"/>
        <v>-4.51</v>
      </c>
      <c r="AA27" s="75">
        <f t="shared" si="4"/>
        <v>79.680000000000007</v>
      </c>
      <c r="AB27" s="75">
        <f t="shared" si="4"/>
        <v>3243.76</v>
      </c>
      <c r="AC27" s="75">
        <f t="shared" si="4"/>
        <v>35.409999999999968</v>
      </c>
      <c r="AD27" s="75">
        <f t="shared" si="4"/>
        <v>4.57</v>
      </c>
      <c r="AE27" s="75">
        <f t="shared" si="4"/>
        <v>-0.6399999999999999</v>
      </c>
      <c r="AF27" s="75"/>
      <c r="AG27" s="75"/>
      <c r="AH27" s="75"/>
      <c r="AI27" s="75">
        <f>AI25-AI26</f>
        <v>-17.54</v>
      </c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4"/>
      <c r="CD27" s="84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</row>
    <row r="28" spans="1:95" x14ac:dyDescent="0.25">
      <c r="A28" s="81"/>
      <c r="B28" s="74" t="s">
        <v>112</v>
      </c>
      <c r="C28" s="75"/>
      <c r="D28" s="76">
        <v>14</v>
      </c>
      <c r="E28" s="76"/>
      <c r="F28" s="76">
        <v>30</v>
      </c>
      <c r="G28" s="76"/>
      <c r="H28" s="76">
        <v>55</v>
      </c>
      <c r="I28" s="76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4"/>
      <c r="CD28" s="84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</row>
    <row r="29" spans="1:95" x14ac:dyDescent="0.25">
      <c r="A29" s="81"/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4"/>
      <c r="CD29" s="84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</row>
  </sheetData>
  <mergeCells count="27">
    <mergeCell ref="CP8:CP9"/>
    <mergeCell ref="CQ8:CQ9"/>
    <mergeCell ref="A2:CD2"/>
    <mergeCell ref="A6:C6"/>
    <mergeCell ref="W8:Z8"/>
    <mergeCell ref="F8:G8"/>
    <mergeCell ref="H8:H9"/>
    <mergeCell ref="I8:I9"/>
    <mergeCell ref="A8:A9"/>
    <mergeCell ref="AI6:CD6"/>
    <mergeCell ref="B8:B9"/>
    <mergeCell ref="AI8:AI9"/>
    <mergeCell ref="CG8:CG9"/>
    <mergeCell ref="CH8:CH9"/>
    <mergeCell ref="CI8:CI9"/>
    <mergeCell ref="C8:C9"/>
    <mergeCell ref="D8:E8"/>
    <mergeCell ref="CD8:CD9"/>
    <mergeCell ref="CC8:CC9"/>
    <mergeCell ref="CE8:CE9"/>
    <mergeCell ref="CF8:CF9"/>
    <mergeCell ref="CO8:CO9"/>
    <mergeCell ref="CJ8:CJ9"/>
    <mergeCell ref="CK8:CK9"/>
    <mergeCell ref="CL8:CL9"/>
    <mergeCell ref="CM8:CM9"/>
    <mergeCell ref="CN8:CN9"/>
  </mergeCells>
  <phoneticPr fontId="2" type="noConversion"/>
  <pageMargins left="0.59055118110236227" right="0.39370078740157483" top="0.78740157480314965" bottom="0.78740157480314965" header="0.31496062992125984" footer="0.31496062992125984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17" customWidth="1"/>
    <col min="2" max="2" width="11.5703125" style="17" customWidth="1"/>
    <col min="3" max="3" width="8" style="17" customWidth="1"/>
    <col min="4" max="4" width="41.5703125" style="17" customWidth="1"/>
    <col min="5" max="5" width="10.140625" style="61" customWidth="1"/>
    <col min="6" max="6" width="9.140625" style="17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114</v>
      </c>
      <c r="B1" s="102" t="s">
        <v>115</v>
      </c>
      <c r="C1" s="103"/>
      <c r="D1" s="104"/>
      <c r="E1" s="17" t="s">
        <v>116</v>
      </c>
      <c r="F1" s="18"/>
      <c r="I1" s="17" t="s">
        <v>117</v>
      </c>
      <c r="J1" s="19"/>
    </row>
    <row r="2" spans="1:10" ht="7.5" customHeight="1" thickBot="1" x14ac:dyDescent="0.3">
      <c r="E2" s="17"/>
    </row>
    <row r="3" spans="1:10" ht="15.75" thickBot="1" x14ac:dyDescent="0.3">
      <c r="A3" s="20" t="s">
        <v>118</v>
      </c>
      <c r="B3" s="21" t="s">
        <v>119</v>
      </c>
      <c r="C3" s="21" t="s">
        <v>120</v>
      </c>
      <c r="D3" s="21" t="s">
        <v>121</v>
      </c>
      <c r="E3" s="21" t="s">
        <v>122</v>
      </c>
      <c r="F3" s="21" t="s">
        <v>123</v>
      </c>
      <c r="G3" s="21" t="s">
        <v>124</v>
      </c>
      <c r="H3" s="21" t="s">
        <v>125</v>
      </c>
      <c r="I3" s="21" t="s">
        <v>126</v>
      </c>
      <c r="J3" s="22" t="s">
        <v>127</v>
      </c>
    </row>
    <row r="4" spans="1:10" x14ac:dyDescent="0.25">
      <c r="A4" s="23" t="s">
        <v>128</v>
      </c>
      <c r="B4" s="24" t="s">
        <v>129</v>
      </c>
      <c r="C4" s="62" t="s">
        <v>147</v>
      </c>
      <c r="D4" s="26" t="s">
        <v>101</v>
      </c>
      <c r="E4" s="27" t="s">
        <v>148</v>
      </c>
      <c r="F4" s="28"/>
      <c r="G4" s="29">
        <v>7.1670900000000008</v>
      </c>
      <c r="H4" s="29">
        <v>0.31</v>
      </c>
      <c r="I4" s="29">
        <v>0.05</v>
      </c>
      <c r="J4" s="30">
        <v>1.42</v>
      </c>
    </row>
    <row r="5" spans="1:10" x14ac:dyDescent="0.25">
      <c r="A5" s="31"/>
      <c r="B5" s="32"/>
      <c r="C5" s="63" t="s">
        <v>147</v>
      </c>
      <c r="D5" s="33" t="s">
        <v>102</v>
      </c>
      <c r="E5" s="18" t="s">
        <v>149</v>
      </c>
      <c r="F5" s="34"/>
      <c r="G5" s="35">
        <v>464.4742</v>
      </c>
      <c r="H5" s="35">
        <v>18.61</v>
      </c>
      <c r="I5" s="35">
        <v>17.37</v>
      </c>
      <c r="J5" s="36">
        <v>59.09</v>
      </c>
    </row>
    <row r="6" spans="1:10" x14ac:dyDescent="0.25">
      <c r="A6" s="31"/>
      <c r="B6" s="37" t="s">
        <v>130</v>
      </c>
      <c r="C6" s="63" t="s">
        <v>147</v>
      </c>
      <c r="D6" s="33" t="s">
        <v>103</v>
      </c>
      <c r="E6" s="18" t="s">
        <v>150</v>
      </c>
      <c r="F6" s="34"/>
      <c r="G6" s="35">
        <v>52.665299999999995</v>
      </c>
      <c r="H6" s="35">
        <v>0</v>
      </c>
      <c r="I6" s="35">
        <v>0</v>
      </c>
      <c r="J6" s="36">
        <v>13.96</v>
      </c>
    </row>
    <row r="7" spans="1:10" x14ac:dyDescent="0.25">
      <c r="A7" s="31"/>
      <c r="B7" s="37" t="s">
        <v>131</v>
      </c>
      <c r="C7" s="63" t="s">
        <v>147</v>
      </c>
      <c r="D7" s="33" t="s">
        <v>104</v>
      </c>
      <c r="E7" s="18" t="s">
        <v>148</v>
      </c>
      <c r="F7" s="34"/>
      <c r="G7" s="35">
        <v>63.271619999999999</v>
      </c>
      <c r="H7" s="35">
        <v>2.14</v>
      </c>
      <c r="I7" s="35">
        <v>0.24</v>
      </c>
      <c r="J7" s="36">
        <v>12.8</v>
      </c>
    </row>
    <row r="8" spans="1:10" x14ac:dyDescent="0.25">
      <c r="A8" s="31"/>
      <c r="B8" s="37" t="s">
        <v>132</v>
      </c>
      <c r="C8" s="32"/>
      <c r="D8" s="33"/>
      <c r="E8" s="18"/>
      <c r="F8" s="34"/>
      <c r="G8" s="35"/>
      <c r="H8" s="35"/>
      <c r="I8" s="35"/>
      <c r="J8" s="36"/>
    </row>
    <row r="9" spans="1:10" x14ac:dyDescent="0.25">
      <c r="A9" s="31"/>
      <c r="B9" s="32"/>
      <c r="C9" s="32"/>
      <c r="D9" s="33"/>
      <c r="E9" s="18"/>
      <c r="F9" s="34"/>
      <c r="G9" s="35"/>
      <c r="H9" s="35"/>
      <c r="I9" s="35"/>
      <c r="J9" s="36"/>
    </row>
    <row r="10" spans="1:10" ht="15.75" thickBot="1" x14ac:dyDescent="0.3">
      <c r="A10" s="38"/>
      <c r="B10" s="39"/>
      <c r="C10" s="39"/>
      <c r="D10" s="40"/>
      <c r="E10" s="41"/>
      <c r="F10" s="42"/>
      <c r="G10" s="43"/>
      <c r="H10" s="43"/>
      <c r="I10" s="43"/>
      <c r="J10" s="44"/>
    </row>
    <row r="11" spans="1:10" x14ac:dyDescent="0.25">
      <c r="A11" s="23" t="s">
        <v>133</v>
      </c>
      <c r="B11" s="45" t="s">
        <v>132</v>
      </c>
      <c r="C11" s="25"/>
      <c r="D11" s="26"/>
      <c r="E11" s="27"/>
      <c r="F11" s="28"/>
      <c r="G11" s="29"/>
      <c r="H11" s="29"/>
      <c r="I11" s="29"/>
      <c r="J11" s="30"/>
    </row>
    <row r="12" spans="1:10" x14ac:dyDescent="0.25">
      <c r="A12" s="31"/>
      <c r="B12" s="32"/>
      <c r="C12" s="32"/>
      <c r="D12" s="33"/>
      <c r="E12" s="18"/>
      <c r="F12" s="34"/>
      <c r="G12" s="35"/>
      <c r="H12" s="35"/>
      <c r="I12" s="35"/>
      <c r="J12" s="36"/>
    </row>
    <row r="13" spans="1:10" ht="15.75" thickBot="1" x14ac:dyDescent="0.3">
      <c r="A13" s="38"/>
      <c r="B13" s="39"/>
      <c r="C13" s="39"/>
      <c r="D13" s="40"/>
      <c r="E13" s="41"/>
      <c r="F13" s="42"/>
      <c r="G13" s="43"/>
      <c r="H13" s="43"/>
      <c r="I13" s="43"/>
      <c r="J13" s="44"/>
    </row>
    <row r="14" spans="1:10" x14ac:dyDescent="0.25">
      <c r="A14" s="31" t="s">
        <v>134</v>
      </c>
      <c r="B14" s="46" t="s">
        <v>135</v>
      </c>
      <c r="C14" s="47"/>
      <c r="D14" s="48"/>
      <c r="E14" s="49"/>
      <c r="F14" s="50"/>
      <c r="G14" s="51"/>
      <c r="H14" s="51"/>
      <c r="I14" s="51"/>
      <c r="J14" s="52"/>
    </row>
    <row r="15" spans="1:10" x14ac:dyDescent="0.25">
      <c r="A15" s="31"/>
      <c r="B15" s="37" t="s">
        <v>136</v>
      </c>
      <c r="C15" s="32"/>
      <c r="D15" s="33"/>
      <c r="E15" s="18"/>
      <c r="F15" s="34"/>
      <c r="G15" s="35"/>
      <c r="H15" s="35"/>
      <c r="I15" s="35"/>
      <c r="J15" s="36"/>
    </row>
    <row r="16" spans="1:10" x14ac:dyDescent="0.25">
      <c r="A16" s="31"/>
      <c r="B16" s="37" t="s">
        <v>137</v>
      </c>
      <c r="C16" s="32"/>
      <c r="D16" s="33"/>
      <c r="E16" s="18"/>
      <c r="F16" s="34"/>
      <c r="G16" s="35"/>
      <c r="H16" s="35"/>
      <c r="I16" s="35"/>
      <c r="J16" s="36"/>
    </row>
    <row r="17" spans="1:10" x14ac:dyDescent="0.25">
      <c r="A17" s="31"/>
      <c r="B17" s="37" t="s">
        <v>138</v>
      </c>
      <c r="C17" s="32"/>
      <c r="D17" s="33"/>
      <c r="E17" s="18"/>
      <c r="F17" s="34"/>
      <c r="G17" s="35"/>
      <c r="H17" s="35"/>
      <c r="I17" s="35"/>
      <c r="J17" s="36"/>
    </row>
    <row r="18" spans="1:10" x14ac:dyDescent="0.25">
      <c r="A18" s="31"/>
      <c r="B18" s="37" t="s">
        <v>139</v>
      </c>
      <c r="C18" s="32"/>
      <c r="D18" s="33"/>
      <c r="E18" s="18"/>
      <c r="F18" s="34"/>
      <c r="G18" s="35"/>
      <c r="H18" s="35"/>
      <c r="I18" s="35"/>
      <c r="J18" s="36"/>
    </row>
    <row r="19" spans="1:10" x14ac:dyDescent="0.25">
      <c r="A19" s="31"/>
      <c r="B19" s="37" t="s">
        <v>140</v>
      </c>
      <c r="C19" s="32"/>
      <c r="D19" s="33"/>
      <c r="E19" s="18"/>
      <c r="F19" s="34"/>
      <c r="G19" s="35"/>
      <c r="H19" s="35"/>
      <c r="I19" s="35"/>
      <c r="J19" s="36"/>
    </row>
    <row r="20" spans="1:10" x14ac:dyDescent="0.25">
      <c r="A20" s="31"/>
      <c r="B20" s="37" t="s">
        <v>141</v>
      </c>
      <c r="C20" s="32"/>
      <c r="D20" s="33"/>
      <c r="E20" s="18"/>
      <c r="F20" s="34"/>
      <c r="G20" s="35"/>
      <c r="H20" s="35"/>
      <c r="I20" s="35"/>
      <c r="J20" s="36"/>
    </row>
    <row r="21" spans="1:10" x14ac:dyDescent="0.25">
      <c r="A21" s="31"/>
      <c r="B21" s="53"/>
      <c r="C21" s="53"/>
      <c r="D21" s="54"/>
      <c r="E21" s="55"/>
      <c r="F21" s="56"/>
      <c r="G21" s="57"/>
      <c r="H21" s="57"/>
      <c r="I21" s="57"/>
      <c r="J21" s="58"/>
    </row>
    <row r="22" spans="1:10" ht="15.75" thickBot="1" x14ac:dyDescent="0.3">
      <c r="A22" s="38"/>
      <c r="B22" s="39"/>
      <c r="C22" s="39"/>
      <c r="D22" s="40"/>
      <c r="E22" s="41"/>
      <c r="F22" s="42"/>
      <c r="G22" s="43"/>
      <c r="H22" s="43"/>
      <c r="I22" s="43"/>
      <c r="J22" s="44"/>
    </row>
    <row r="23" spans="1:10" x14ac:dyDescent="0.25">
      <c r="A23" s="23" t="s">
        <v>142</v>
      </c>
      <c r="B23" s="45" t="s">
        <v>143</v>
      </c>
      <c r="C23" s="25"/>
      <c r="D23" s="26"/>
      <c r="E23" s="27"/>
      <c r="F23" s="28"/>
      <c r="G23" s="29"/>
      <c r="H23" s="29"/>
      <c r="I23" s="29"/>
      <c r="J23" s="30"/>
    </row>
    <row r="24" spans="1:10" x14ac:dyDescent="0.25">
      <c r="A24" s="31"/>
      <c r="B24" s="59" t="s">
        <v>139</v>
      </c>
      <c r="C24" s="32"/>
      <c r="D24" s="33"/>
      <c r="E24" s="18"/>
      <c r="F24" s="34"/>
      <c r="G24" s="35"/>
      <c r="H24" s="35"/>
      <c r="I24" s="35"/>
      <c r="J24" s="36"/>
    </row>
    <row r="25" spans="1:10" x14ac:dyDescent="0.25">
      <c r="A25" s="31"/>
      <c r="B25" s="53"/>
      <c r="C25" s="53"/>
      <c r="D25" s="54"/>
      <c r="E25" s="55"/>
      <c r="F25" s="56"/>
      <c r="G25" s="57"/>
      <c r="H25" s="57"/>
      <c r="I25" s="57"/>
      <c r="J25" s="58"/>
    </row>
    <row r="26" spans="1:10" ht="15.75" thickBot="1" x14ac:dyDescent="0.3">
      <c r="A26" s="38"/>
      <c r="B26" s="39"/>
      <c r="C26" s="39"/>
      <c r="D26" s="40"/>
      <c r="E26" s="41"/>
      <c r="F26" s="42"/>
      <c r="G26" s="43"/>
      <c r="H26" s="43"/>
      <c r="I26" s="43"/>
      <c r="J26" s="44"/>
    </row>
    <row r="27" spans="1:10" x14ac:dyDescent="0.25">
      <c r="A27" s="31" t="s">
        <v>144</v>
      </c>
      <c r="B27" s="24" t="s">
        <v>129</v>
      </c>
      <c r="C27" s="47"/>
      <c r="D27" s="48"/>
      <c r="E27" s="49"/>
      <c r="F27" s="50"/>
      <c r="G27" s="51"/>
      <c r="H27" s="51"/>
      <c r="I27" s="51"/>
      <c r="J27" s="52"/>
    </row>
    <row r="28" spans="1:10" x14ac:dyDescent="0.25">
      <c r="A28" s="31"/>
      <c r="B28" s="37" t="s">
        <v>138</v>
      </c>
      <c r="C28" s="32"/>
      <c r="D28" s="33"/>
      <c r="E28" s="18"/>
      <c r="F28" s="34"/>
      <c r="G28" s="35"/>
      <c r="H28" s="35"/>
      <c r="I28" s="35"/>
      <c r="J28" s="36"/>
    </row>
    <row r="29" spans="1:10" x14ac:dyDescent="0.25">
      <c r="A29" s="31"/>
      <c r="B29" s="37" t="s">
        <v>139</v>
      </c>
      <c r="C29" s="32"/>
      <c r="D29" s="33"/>
      <c r="E29" s="18"/>
      <c r="F29" s="34"/>
      <c r="G29" s="35"/>
      <c r="H29" s="35"/>
      <c r="I29" s="35"/>
      <c r="J29" s="36"/>
    </row>
    <row r="30" spans="1:10" x14ac:dyDescent="0.25">
      <c r="A30" s="31"/>
      <c r="B30" s="37" t="s">
        <v>131</v>
      </c>
      <c r="C30" s="32"/>
      <c r="D30" s="33"/>
      <c r="E30" s="18"/>
      <c r="F30" s="34"/>
      <c r="G30" s="35"/>
      <c r="H30" s="35"/>
      <c r="I30" s="35"/>
      <c r="J30" s="36"/>
    </row>
    <row r="31" spans="1:10" x14ac:dyDescent="0.25">
      <c r="A31" s="31"/>
      <c r="B31" s="53"/>
      <c r="C31" s="53"/>
      <c r="D31" s="54"/>
      <c r="E31" s="55"/>
      <c r="F31" s="56"/>
      <c r="G31" s="57"/>
      <c r="H31" s="57"/>
      <c r="I31" s="57"/>
      <c r="J31" s="58"/>
    </row>
    <row r="32" spans="1:10" ht="15.75" thickBot="1" x14ac:dyDescent="0.3">
      <c r="A32" s="38"/>
      <c r="B32" s="39"/>
      <c r="C32" s="39"/>
      <c r="D32" s="40"/>
      <c r="E32" s="41"/>
      <c r="F32" s="42"/>
      <c r="G32" s="43"/>
      <c r="H32" s="43"/>
      <c r="I32" s="43"/>
      <c r="J32" s="44"/>
    </row>
    <row r="33" spans="1:10" x14ac:dyDescent="0.25">
      <c r="A33" s="23" t="s">
        <v>145</v>
      </c>
      <c r="B33" s="45" t="s">
        <v>146</v>
      </c>
      <c r="C33" s="25"/>
      <c r="D33" s="26"/>
      <c r="E33" s="27"/>
      <c r="F33" s="28"/>
      <c r="G33" s="29"/>
      <c r="H33" s="29"/>
      <c r="I33" s="29"/>
      <c r="J33" s="30"/>
    </row>
    <row r="34" spans="1:10" x14ac:dyDescent="0.25">
      <c r="A34" s="31"/>
      <c r="B34" s="59" t="s">
        <v>143</v>
      </c>
      <c r="C34" s="47"/>
      <c r="D34" s="48"/>
      <c r="E34" s="49"/>
      <c r="F34" s="50"/>
      <c r="G34" s="51"/>
      <c r="H34" s="51"/>
      <c r="I34" s="51"/>
      <c r="J34" s="52"/>
    </row>
    <row r="35" spans="1:10" x14ac:dyDescent="0.25">
      <c r="A35" s="31"/>
      <c r="B35" s="59" t="s">
        <v>139</v>
      </c>
      <c r="C35" s="32"/>
      <c r="D35" s="33"/>
      <c r="E35" s="18"/>
      <c r="F35" s="34"/>
      <c r="G35" s="35"/>
      <c r="H35" s="35"/>
      <c r="I35" s="35"/>
      <c r="J35" s="36"/>
    </row>
    <row r="36" spans="1:10" x14ac:dyDescent="0.25">
      <c r="A36" s="31"/>
      <c r="B36" s="60" t="s">
        <v>132</v>
      </c>
      <c r="C36" s="53"/>
      <c r="D36" s="54"/>
      <c r="E36" s="55"/>
      <c r="F36" s="56"/>
      <c r="G36" s="57"/>
      <c r="H36" s="57"/>
      <c r="I36" s="57"/>
      <c r="J36" s="58"/>
    </row>
    <row r="37" spans="1:10" x14ac:dyDescent="0.25">
      <c r="A37" s="31"/>
      <c r="B37" s="53"/>
      <c r="C37" s="53"/>
      <c r="D37" s="54"/>
      <c r="E37" s="55"/>
      <c r="F37" s="56"/>
      <c r="G37" s="57"/>
      <c r="H37" s="57"/>
      <c r="I37" s="57"/>
      <c r="J37" s="58"/>
    </row>
    <row r="38" spans="1:10" ht="15.75" thickBot="1" x14ac:dyDescent="0.3">
      <c r="A38" s="38"/>
      <c r="B38" s="39"/>
      <c r="C38" s="39"/>
      <c r="D38" s="40"/>
      <c r="E38" s="41"/>
      <c r="F38" s="42"/>
      <c r="G38" s="43"/>
      <c r="H38" s="43"/>
      <c r="I38" s="43"/>
      <c r="J3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78</v>
      </c>
      <c r="B1" s="11">
        <v>44847.839004629626</v>
      </c>
    </row>
    <row r="2" spans="1:2" x14ac:dyDescent="0.2">
      <c r="A2" t="s">
        <v>79</v>
      </c>
      <c r="B2" s="11">
        <v>44852.060717592591</v>
      </c>
    </row>
    <row r="3" spans="1:2" x14ac:dyDescent="0.2">
      <c r="A3" t="s">
        <v>80</v>
      </c>
      <c r="B3" t="s">
        <v>98</v>
      </c>
    </row>
    <row r="4" spans="1:2" x14ac:dyDescent="0.2">
      <c r="A4" t="s">
        <v>81</v>
      </c>
      <c r="B4" t="s">
        <v>99</v>
      </c>
    </row>
    <row r="5" spans="1:2" x14ac:dyDescent="0.2">
      <c r="B5">
        <v>1</v>
      </c>
    </row>
    <row r="6" spans="1:2" x14ac:dyDescent="0.2">
      <c r="B6" s="16" t="s">
        <v>113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13.10.2022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Рафикова </cp:lastModifiedBy>
  <cp:lastPrinted>2024-01-16T05:05:28Z</cp:lastPrinted>
  <dcterms:created xsi:type="dcterms:W3CDTF">2002-09-22T07:35:02Z</dcterms:created>
  <dcterms:modified xsi:type="dcterms:W3CDTF">2024-01-16T05:06:37Z</dcterms:modified>
</cp:coreProperties>
</file>