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240" yWindow="135" windowWidth="11355" windowHeight="6150"/>
  </bookViews>
  <sheets>
    <sheet name="16.0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5621"/>
</workbook>
</file>

<file path=xl/calcChain.xml><?xml version="1.0" encoding="utf-8"?>
<calcChain xmlns="http://schemas.openxmlformats.org/spreadsheetml/2006/main">
  <c r="C15" i="1" l="1"/>
  <c r="A15" i="1"/>
  <c r="E27" i="1" l="1"/>
  <c r="F27" i="1"/>
  <c r="G27" i="1"/>
  <c r="H27" i="1"/>
  <c r="I27" i="1"/>
  <c r="D27" i="1"/>
  <c r="A24" i="1"/>
  <c r="CH17" i="1" l="1"/>
  <c r="CI17" i="1"/>
  <c r="CJ17" i="1"/>
  <c r="CK17" i="1"/>
  <c r="CL17" i="1"/>
  <c r="CM17" i="1"/>
  <c r="CN17" i="1"/>
  <c r="CO17" i="1"/>
  <c r="CP17" i="1"/>
  <c r="CQ17" i="1"/>
  <c r="CR17" i="1"/>
  <c r="CG17" i="1"/>
  <c r="E17" i="1"/>
  <c r="E28" i="1" s="1"/>
  <c r="F28" i="1"/>
  <c r="G17" i="1"/>
  <c r="G28" i="1" s="1"/>
  <c r="H17" i="1"/>
  <c r="H28" i="1" s="1"/>
  <c r="I17" i="1"/>
  <c r="I28" i="1" s="1"/>
  <c r="D17" i="1"/>
  <c r="D28" i="1" s="1"/>
  <c r="A13" i="1" l="1"/>
  <c r="CD27" i="1" l="1"/>
  <c r="CD17" i="1"/>
  <c r="AI30" i="1"/>
  <c r="AE30" i="1"/>
  <c r="AD30" i="1"/>
  <c r="AC30" i="1"/>
  <c r="AB30" i="1"/>
  <c r="AA30" i="1"/>
  <c r="Z30" i="1"/>
  <c r="Y30" i="1"/>
  <c r="X30" i="1"/>
  <c r="W30" i="1"/>
  <c r="I30" i="1"/>
  <c r="H30" i="1"/>
  <c r="G30" i="1"/>
  <c r="F30" i="1"/>
  <c r="E30" i="1"/>
  <c r="D30" i="1"/>
  <c r="A26" i="1"/>
  <c r="C26" i="1"/>
  <c r="A25" i="1"/>
  <c r="C25" i="1"/>
  <c r="A23" i="1"/>
  <c r="C23" i="1"/>
  <c r="C22" i="1"/>
  <c r="A21" i="1"/>
  <c r="C21" i="1"/>
  <c r="A20" i="1"/>
  <c r="C20" i="1"/>
  <c r="A16" i="1"/>
  <c r="A14" i="1"/>
  <c r="C14" i="1"/>
  <c r="A12" i="1"/>
  <c r="C12" i="1"/>
  <c r="A11" i="1"/>
  <c r="C11" i="1"/>
  <c r="B3" i="1"/>
  <c r="CD1" i="1"/>
</calcChain>
</file>

<file path=xl/sharedStrings.xml><?xml version="1.0" encoding="utf-8"?>
<sst xmlns="http://schemas.openxmlformats.org/spreadsheetml/2006/main" count="186" uniqueCount="162">
  <si>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</si>
  <si>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</si>
  <si>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</si>
  <si>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</si>
  <si>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</si>
  <si>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</si>
  <si>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</si>
  <si>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</si>
  <si>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</si>
  <si>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</si>
  <si>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</si>
  <si>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</si>
  <si>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</si>
  <si>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</si>
  <si>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</si>
  <si>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</si>
  <si>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</si>
  <si>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</si>
  <si>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</si>
  <si>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</si>
  <si>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</si>
  <si>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</si>
  <si>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</si>
  <si>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</si>
  <si>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</si>
  <si>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</si>
  <si>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</si>
  <si>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</si>
  <si>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</si>
  <si>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</si>
  <si>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</si>
  <si>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</si>
  <si>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</si>
  <si>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</si>
  <si>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</si>
  <si>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</si>
  <si>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</si>
  <si>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</si>
  <si>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</si>
  <si>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</si>
  <si>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</si>
  <si>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</si>
  <si>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</si>
  <si>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</si>
  <si>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</si>
  <si>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</si>
  <si>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</si>
  <si>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</si>
  <si>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</si>
  <si>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</si>
  <si>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</si>
  <si>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</si>
  <si>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</si>
  <si>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</si>
  <si>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</si>
  <si>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</si>
  <si>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</si>
  <si>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</si>
  <si>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</si>
  <si>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</si>
  <si>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</si>
  <si>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</si>
  <si>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</si>
  <si>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</si>
  <si>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</si>
  <si>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</si>
  <si>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</si>
  <si>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</si>
  <si>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</si>
  <si>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</si>
  <si>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</si>
  <si>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</si>
  <si>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</si>
  <si>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</si>
  <si>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</si>
  <si>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</si>
  <si>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</si>
  <si>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</si>
  <si>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</si>
  <si>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</si>
  <si>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</si>
  <si>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</si>
  <si>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</si>
  <si>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</si>
  <si>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</si>
  <si>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</si>
  <si>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</si>
  <si>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</si>
  <si>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</si>
  <si>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</si>
  <si>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</si>
  <si>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</si>
  <si>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</si>
  <si>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</si>
  <si>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</si>
  <si>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</si>
  <si>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</si>
  <si>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</si>
  <si>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</si>
  <si>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СанПиН 2.3/2.4.3590-20  12 лет и старше</t>
  </si>
  <si>
    <t>Завтрак</t>
  </si>
  <si>
    <t>Биточки Ежик № 234, 2004 Удм</t>
  </si>
  <si>
    <t>Соус томатный № 587, 2004 шк.</t>
  </si>
  <si>
    <t>Чай с сахаром №685, 2004шк</t>
  </si>
  <si>
    <t>Хлеб пшеничный</t>
  </si>
  <si>
    <t>Яблоко свежее ТТК № 305</t>
  </si>
  <si>
    <t>Каша рассыпчатая гречневая № 508, 2004 шк</t>
  </si>
  <si>
    <t>Итого за 'Завтрак'</t>
  </si>
  <si>
    <t>Обед</t>
  </si>
  <si>
    <t>Салат из белокочанной капусты № 43, 2004 шк.</t>
  </si>
  <si>
    <t>Котлета "Детская",№ 75,2008,шк</t>
  </si>
  <si>
    <t>Итого за 'Обед'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</si>
  <si>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</si>
  <si>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</si>
  <si>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</si>
  <si>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</si>
  <si>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16.01.2023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</si>
  <si>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</si>
  <si>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</si>
  <si>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</si>
  <si>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</si>
  <si>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</si>
  <si>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</si>
  <si>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</si>
  <si>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</si>
  <si>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</si>
  <si>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</si>
  <si>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</si>
  <si>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</si>
  <si>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</si>
  <si>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</si>
  <si>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</si>
  <si>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</si>
  <si>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</si>
  <si>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</si>
  <si>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</si>
  <si>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</si>
  <si>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</si>
  <si>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</si>
  <si>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</si>
  <si>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</si>
  <si>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</si>
  <si>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</si>
  <si>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</si>
  <si>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</si>
  <si>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</si>
  <si>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</si>
  <si>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</si>
  <si>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</si>
  <si>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</si>
  <si>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50</t>
  </si>
  <si>
    <t>200</t>
  </si>
  <si>
    <t>20</t>
  </si>
  <si>
    <t>100</t>
  </si>
  <si>
    <t>180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</si>
  <si>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</si>
  <si>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</si>
  <si>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Суп картофельный с бобовыми с мясом №139, 2004 шк.</t>
  </si>
  <si>
    <t>Каша гречневая вязкая (гарнирная) № 508, 2004 шк</t>
  </si>
  <si>
    <t>Макаронные изделия отварные №516 , 2004 шк.</t>
  </si>
  <si>
    <t>Напиток лимонный №156,2008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</si>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</sst>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2" fontId="5" fillId="0" borderId="0" xfId="0" applyNumberFormat="1" applyFont="1"/>
    <xf numFmtId="49" fontId="5" fillId="0" borderId="0" xfId="0" applyNumberFormat="1" applyFont="1" applyAlignment="1">
      <alignment vertical="top" wrapText="1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49" fontId="6" fillId="0" borderId="0" xfId="0" quotePrefix="1" applyNumberFormat="1" applyFont="1" applyAlignment="1">
      <alignment vertical="top" wrapText="1"/>
    </xf>
    <xf numFmtId="0" fontId="6" fillId="0" borderId="0" xfId="0" applyNumberFormat="1" applyFont="1" applyAlignment="1">
      <alignment vertical="top"/>
    </xf>
    <xf numFmtId="0" fontId="6" fillId="0" borderId="0" xfId="0" applyFont="1"/>
    <xf numFmtId="2" fontId="6" fillId="0" borderId="0" xfId="0" applyNumberFormat="1" applyFont="1"/>
    <xf numFmtId="2" fontId="8" fillId="0" borderId="0" xfId="0" applyNumberFormat="1" applyFont="1"/>
    <xf numFmtId="0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/>
    </xf>
    <xf numFmtId="0" fontId="6" fillId="0" borderId="7" xfId="0" applyFont="1" applyBorder="1"/>
    <xf numFmtId="2" fontId="6" fillId="0" borderId="7" xfId="0" applyNumberFormat="1" applyFont="1" applyBorder="1"/>
    <xf numFmtId="0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vertical="top"/>
    </xf>
    <xf numFmtId="0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165" fontId="6" fillId="0" borderId="2" xfId="0" applyNumberFormat="1" applyFont="1" applyBorder="1" applyAlignment="1">
      <alignment vertical="top"/>
    </xf>
    <xf numFmtId="165" fontId="6" fillId="0" borderId="7" xfId="0" applyNumberFormat="1" applyFont="1" applyBorder="1" applyAlignment="1">
      <alignment vertical="top"/>
    </xf>
    <xf numFmtId="165" fontId="6" fillId="0" borderId="7" xfId="0" applyNumberFormat="1" applyFont="1" applyBorder="1"/>
    <xf numFmtId="165" fontId="6" fillId="0" borderId="2" xfId="0" applyNumberFormat="1" applyFont="1" applyBorder="1"/>
    <xf numFmtId="165" fontId="8" fillId="0" borderId="0" xfId="0" applyNumberFormat="1" applyFont="1" applyAlignment="1">
      <alignment vertical="top"/>
    </xf>
    <xf numFmtId="165" fontId="8" fillId="0" borderId="0" xfId="0" applyNumberFormat="1" applyFont="1"/>
    <xf numFmtId="165" fontId="6" fillId="0" borderId="0" xfId="0" applyNumberFormat="1" applyFont="1" applyAlignment="1">
      <alignment vertical="top"/>
    </xf>
    <xf numFmtId="165" fontId="6" fillId="0" borderId="0" xfId="0" applyNumberFormat="1" applyFont="1"/>
    <xf numFmtId="0" fontId="6" fillId="0" borderId="2" xfId="0" applyNumberFormat="1" applyFont="1" applyBorder="1" applyAlignment="1">
      <alignment horizontal="left" vertical="top"/>
    </xf>
    <xf numFmtId="0" fontId="6" fillId="0" borderId="7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70"/>
  <sheetViews>
    <sheetView tabSelected="1" zoomScaleNormal="100" workbookViewId="0">
      <selection activeCell="A6" sqref="A6:C6"/>
    </sheetView>
  </sheetViews>
  <sheetFormatPr defaultColWidth="0" defaultRowHeight="15.75" x14ac:dyDescent="0.25"/>
  <cols>
    <col min="1" max="1" width="5.140625" style="4" customWidth="1"/>
    <col min="2" max="2" width="26.5703125" style="3" customWidth="1"/>
    <col min="3" max="3" width="8" style="5" customWidth="1"/>
    <col min="4" max="4" width="6.28515625" style="5" customWidth="1"/>
    <col min="5" max="5" width="6.7109375" style="5" customWidth="1"/>
    <col min="6" max="6" width="6.140625" style="5" customWidth="1"/>
    <col min="7" max="7" width="6.7109375" style="5" customWidth="1"/>
    <col min="8" max="8" width="7.140625" style="5" customWidth="1"/>
    <col min="9" max="9" width="7.7109375" style="5" customWidth="1"/>
    <col min="10" max="22" width="8.85546875" style="5" hidden="1" customWidth="1"/>
    <col min="23" max="23" width="7.140625" style="5" hidden="1" customWidth="1"/>
    <col min="24" max="25" width="5.7109375" style="5" hidden="1" customWidth="1"/>
    <col min="26" max="26" width="7.28515625" style="5" hidden="1" customWidth="1"/>
    <col min="27" max="28" width="5.7109375" style="5" hidden="1" customWidth="1"/>
    <col min="29" max="29" width="7" style="5" hidden="1" customWidth="1"/>
    <col min="30" max="31" width="5.7109375" style="5" hidden="1" customWidth="1"/>
    <col min="32" max="32" width="5" style="5" hidden="1" customWidth="1"/>
    <col min="33" max="33" width="5.7109375" style="5" hidden="1" customWidth="1"/>
    <col min="34" max="34" width="4" style="5" hidden="1" customWidth="1"/>
    <col min="35" max="35" width="8.140625" style="5" hidden="1" customWidth="1"/>
    <col min="36" max="79" width="8.85546875" style="1" hidden="1" customWidth="1"/>
    <col min="80" max="80" width="0.140625" style="1" customWidth="1"/>
    <col min="81" max="81" width="8.28515625" style="7" customWidth="1"/>
    <col min="82" max="82" width="7.85546875" style="7" customWidth="1"/>
    <col min="83" max="84" width="9.140625" style="1" hidden="1" customWidth="1"/>
    <col min="85" max="255" width="9.140625" style="1" customWidth="1"/>
    <col min="256" max="16384" width="12.5703125" style="1" hidden="1"/>
  </cols>
  <sheetData>
    <row r="1" spans="1:96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60" t="str">
        <f>IF(B5&lt;&gt;"",B5,"")</f>
        <v/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</row>
    <row r="2" spans="1:96" ht="15.75" customHeight="1" x14ac:dyDescent="0.25">
      <c r="A2" s="104" t="s">
        <v>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</row>
    <row r="3" spans="1:96" s="2" customFormat="1" hidden="1" x14ac:dyDescent="0.25">
      <c r="A3" s="66"/>
      <c r="B3" s="66" t="str">
        <f>"16 января 2023 г."</f>
        <v>16 января 2023 г.</v>
      </c>
      <c r="C3" s="66"/>
      <c r="D3" s="67"/>
      <c r="E3" s="66"/>
      <c r="F3" s="66"/>
      <c r="G3" s="66"/>
      <c r="H3" s="66"/>
      <c r="I3" s="66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</row>
    <row r="4" spans="1:96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</row>
    <row r="5" spans="1:96" hidden="1" x14ac:dyDescent="0.25">
      <c r="A5" s="1"/>
      <c r="B5" s="68"/>
      <c r="C5" s="69"/>
      <c r="D5" s="70"/>
      <c r="E5" s="70"/>
      <c r="F5" s="70"/>
      <c r="G5" s="70"/>
      <c r="H5" s="70"/>
      <c r="I5" s="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</row>
    <row r="6" spans="1:96" ht="18.75" customHeight="1" x14ac:dyDescent="0.25">
      <c r="A6" s="105" t="s">
        <v>161</v>
      </c>
      <c r="B6" s="105"/>
      <c r="C6" s="10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</row>
    <row r="7" spans="1:96" hidden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</row>
    <row r="8" spans="1:96" ht="29.25" customHeight="1" x14ac:dyDescent="0.25">
      <c r="A8" s="106" t="s">
        <v>82</v>
      </c>
      <c r="B8" s="103" t="s">
        <v>83</v>
      </c>
      <c r="C8" s="103" t="s">
        <v>76</v>
      </c>
      <c r="D8" s="103" t="s">
        <v>1</v>
      </c>
      <c r="E8" s="103"/>
      <c r="F8" s="103" t="s">
        <v>6</v>
      </c>
      <c r="G8" s="103"/>
      <c r="H8" s="103" t="s">
        <v>77</v>
      </c>
      <c r="I8" s="103" t="s">
        <v>4</v>
      </c>
      <c r="J8" s="71" t="s">
        <v>7</v>
      </c>
      <c r="K8" s="71" t="s">
        <v>8</v>
      </c>
      <c r="L8" s="71" t="s">
        <v>70</v>
      </c>
      <c r="M8" s="71" t="s">
        <v>9</v>
      </c>
      <c r="N8" s="71" t="s">
        <v>10</v>
      </c>
      <c r="O8" s="71" t="s">
        <v>11</v>
      </c>
      <c r="P8" s="71" t="s">
        <v>12</v>
      </c>
      <c r="Q8" s="71" t="s">
        <v>13</v>
      </c>
      <c r="R8" s="71" t="s">
        <v>14</v>
      </c>
      <c r="S8" s="71" t="s">
        <v>15</v>
      </c>
      <c r="T8" s="71" t="s">
        <v>16</v>
      </c>
      <c r="U8" s="71" t="s">
        <v>17</v>
      </c>
      <c r="V8" s="71" t="s">
        <v>18</v>
      </c>
      <c r="W8" s="103" t="s">
        <v>75</v>
      </c>
      <c r="X8" s="103"/>
      <c r="Y8" s="103"/>
      <c r="Z8" s="103"/>
      <c r="AA8" s="72" t="s">
        <v>74</v>
      </c>
      <c r="AB8" s="72"/>
      <c r="AC8" s="72"/>
      <c r="AD8" s="72"/>
      <c r="AE8" s="72"/>
      <c r="AF8" s="72"/>
      <c r="AG8" s="72"/>
      <c r="AH8" s="72"/>
      <c r="AI8" s="103" t="s">
        <v>84</v>
      </c>
      <c r="AJ8" s="73" t="s">
        <v>26</v>
      </c>
      <c r="AK8" s="73" t="s">
        <v>27</v>
      </c>
      <c r="AL8" s="73" t="s">
        <v>28</v>
      </c>
      <c r="AM8" s="73" t="s">
        <v>29</v>
      </c>
      <c r="AN8" s="73" t="s">
        <v>30</v>
      </c>
      <c r="AO8" s="73" t="s">
        <v>31</v>
      </c>
      <c r="AP8" s="73" t="s">
        <v>32</v>
      </c>
      <c r="AQ8" s="73" t="s">
        <v>33</v>
      </c>
      <c r="AR8" s="73" t="s">
        <v>34</v>
      </c>
      <c r="AS8" s="73" t="s">
        <v>35</v>
      </c>
      <c r="AT8" s="73" t="s">
        <v>36</v>
      </c>
      <c r="AU8" s="73" t="s">
        <v>37</v>
      </c>
      <c r="AV8" s="73" t="s">
        <v>38</v>
      </c>
      <c r="AW8" s="73" t="s">
        <v>39</v>
      </c>
      <c r="AX8" s="73" t="s">
        <v>40</v>
      </c>
      <c r="AY8" s="73" t="s">
        <v>41</v>
      </c>
      <c r="AZ8" s="73" t="s">
        <v>42</v>
      </c>
      <c r="BA8" s="73" t="s">
        <v>43</v>
      </c>
      <c r="BB8" s="73" t="s">
        <v>44</v>
      </c>
      <c r="BC8" s="73" t="s">
        <v>45</v>
      </c>
      <c r="BD8" s="73" t="s">
        <v>46</v>
      </c>
      <c r="BE8" s="73" t="s">
        <v>47</v>
      </c>
      <c r="BF8" s="73" t="s">
        <v>48</v>
      </c>
      <c r="BG8" s="73" t="s">
        <v>49</v>
      </c>
      <c r="BH8" s="73" t="s">
        <v>50</v>
      </c>
      <c r="BI8" s="73" t="s">
        <v>51</v>
      </c>
      <c r="BJ8" s="73" t="s">
        <v>52</v>
      </c>
      <c r="BK8" s="73" t="s">
        <v>53</v>
      </c>
      <c r="BL8" s="73" t="s">
        <v>54</v>
      </c>
      <c r="BM8" s="73" t="s">
        <v>55</v>
      </c>
      <c r="BN8" s="73" t="s">
        <v>56</v>
      </c>
      <c r="BO8" s="73" t="s">
        <v>57</v>
      </c>
      <c r="BP8" s="73" t="s">
        <v>58</v>
      </c>
      <c r="BQ8" s="73" t="s">
        <v>59</v>
      </c>
      <c r="BR8" s="73" t="s">
        <v>60</v>
      </c>
      <c r="BS8" s="73" t="s">
        <v>61</v>
      </c>
      <c r="BT8" s="73" t="s">
        <v>62</v>
      </c>
      <c r="BU8" s="73" t="s">
        <v>63</v>
      </c>
      <c r="BV8" s="73" t="s">
        <v>64</v>
      </c>
      <c r="BW8" s="73" t="s">
        <v>65</v>
      </c>
      <c r="BX8" s="73" t="s">
        <v>66</v>
      </c>
      <c r="BY8" s="73" t="s">
        <v>67</v>
      </c>
      <c r="BZ8" s="73" t="s">
        <v>68</v>
      </c>
      <c r="CA8" s="73" t="s">
        <v>69</v>
      </c>
      <c r="CB8" s="73"/>
      <c r="CC8" s="103" t="s">
        <v>85</v>
      </c>
      <c r="CD8" s="103" t="s">
        <v>86</v>
      </c>
      <c r="CE8" s="103"/>
      <c r="CF8" s="103"/>
      <c r="CG8" s="103" t="s">
        <v>87</v>
      </c>
      <c r="CH8" s="103" t="s">
        <v>88</v>
      </c>
      <c r="CI8" s="103" t="s">
        <v>89</v>
      </c>
      <c r="CJ8" s="103" t="s">
        <v>90</v>
      </c>
      <c r="CK8" s="103" t="s">
        <v>91</v>
      </c>
      <c r="CL8" s="103" t="s">
        <v>92</v>
      </c>
      <c r="CM8" s="103" t="s">
        <v>93</v>
      </c>
      <c r="CN8" s="103" t="s">
        <v>94</v>
      </c>
      <c r="CO8" s="103" t="s">
        <v>95</v>
      </c>
      <c r="CP8" s="103" t="s">
        <v>96</v>
      </c>
      <c r="CQ8" s="103" t="s">
        <v>97</v>
      </c>
    </row>
    <row r="9" spans="1:96" ht="20.25" customHeight="1" x14ac:dyDescent="0.25">
      <c r="A9" s="107"/>
      <c r="B9" s="103"/>
      <c r="C9" s="103"/>
      <c r="D9" s="74" t="s">
        <v>0</v>
      </c>
      <c r="E9" s="74" t="s">
        <v>2</v>
      </c>
      <c r="F9" s="74" t="s">
        <v>0</v>
      </c>
      <c r="G9" s="74" t="s">
        <v>3</v>
      </c>
      <c r="H9" s="103"/>
      <c r="I9" s="103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 t="s">
        <v>19</v>
      </c>
      <c r="X9" s="71" t="s">
        <v>20</v>
      </c>
      <c r="Y9" s="71" t="s">
        <v>21</v>
      </c>
      <c r="Z9" s="71" t="s">
        <v>22</v>
      </c>
      <c r="AA9" s="71" t="s">
        <v>71</v>
      </c>
      <c r="AB9" s="71" t="s">
        <v>23</v>
      </c>
      <c r="AC9" s="71" t="s">
        <v>72</v>
      </c>
      <c r="AD9" s="71" t="s">
        <v>73</v>
      </c>
      <c r="AE9" s="71" t="s">
        <v>155</v>
      </c>
      <c r="AF9" s="71" t="s">
        <v>156</v>
      </c>
      <c r="AG9" s="71" t="s">
        <v>24</v>
      </c>
      <c r="AH9" s="71" t="s">
        <v>25</v>
      </c>
      <c r="AI9" s="10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</row>
    <row r="10" spans="1:96" x14ac:dyDescent="0.25">
      <c r="A10" s="75"/>
      <c r="B10" s="76" t="s">
        <v>100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9"/>
      <c r="CD10" s="80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</row>
    <row r="11" spans="1:96" s="9" customFormat="1" ht="15" customHeight="1" x14ac:dyDescent="0.25">
      <c r="A11" s="81" t="str">
        <f>""</f>
        <v/>
      </c>
      <c r="B11" s="82" t="s">
        <v>101</v>
      </c>
      <c r="C11" s="83" t="str">
        <f>"50"</f>
        <v>50</v>
      </c>
      <c r="D11" s="94">
        <v>9.4600000000000009</v>
      </c>
      <c r="E11" s="94">
        <v>9.67</v>
      </c>
      <c r="F11" s="94">
        <v>8.1999999999999993</v>
      </c>
      <c r="G11" s="94">
        <v>0.06</v>
      </c>
      <c r="H11" s="94">
        <v>7.7</v>
      </c>
      <c r="I11" s="94">
        <v>149.30000000000001</v>
      </c>
      <c r="J11" s="94">
        <v>3.71</v>
      </c>
      <c r="K11" s="94">
        <v>0</v>
      </c>
      <c r="L11" s="94">
        <v>0</v>
      </c>
      <c r="M11" s="94">
        <v>0</v>
      </c>
      <c r="N11" s="94">
        <v>0.25</v>
      </c>
      <c r="O11" s="94">
        <v>3.32</v>
      </c>
      <c r="P11" s="94">
        <v>0.22</v>
      </c>
      <c r="Q11" s="94">
        <v>0</v>
      </c>
      <c r="R11" s="94">
        <v>0</v>
      </c>
      <c r="S11" s="94">
        <v>0.01</v>
      </c>
      <c r="T11" s="94">
        <v>0.53</v>
      </c>
      <c r="U11" s="94">
        <v>35.520000000000003</v>
      </c>
      <c r="V11" s="94">
        <v>169.46</v>
      </c>
      <c r="W11" s="94">
        <v>6.92</v>
      </c>
      <c r="X11" s="94">
        <v>13.62</v>
      </c>
      <c r="Y11" s="94">
        <v>94.4</v>
      </c>
      <c r="Z11" s="94">
        <v>1.31</v>
      </c>
      <c r="AA11" s="94">
        <v>0</v>
      </c>
      <c r="AB11" s="94">
        <v>4</v>
      </c>
      <c r="AC11" s="94">
        <v>0.85</v>
      </c>
      <c r="AD11" s="94">
        <v>0.25</v>
      </c>
      <c r="AE11" s="94">
        <v>0.03</v>
      </c>
      <c r="AF11" s="94">
        <v>7.0000000000000007E-2</v>
      </c>
      <c r="AG11" s="94">
        <v>2.04</v>
      </c>
      <c r="AH11" s="94">
        <v>4.47</v>
      </c>
      <c r="AI11" s="94">
        <v>0.42</v>
      </c>
      <c r="AJ11" s="95">
        <v>0</v>
      </c>
      <c r="AK11" s="95">
        <v>525.65</v>
      </c>
      <c r="AL11" s="95">
        <v>397.75</v>
      </c>
      <c r="AM11" s="95">
        <v>752.15</v>
      </c>
      <c r="AN11" s="95">
        <v>789.54</v>
      </c>
      <c r="AO11" s="95">
        <v>225.51</v>
      </c>
      <c r="AP11" s="95">
        <v>406.14</v>
      </c>
      <c r="AQ11" s="95">
        <v>107.44</v>
      </c>
      <c r="AR11" s="95">
        <v>406.55</v>
      </c>
      <c r="AS11" s="95">
        <v>550.34</v>
      </c>
      <c r="AT11" s="95">
        <v>537.54999999999995</v>
      </c>
      <c r="AU11" s="95">
        <v>894.43</v>
      </c>
      <c r="AV11" s="95">
        <v>355.51</v>
      </c>
      <c r="AW11" s="95">
        <v>473.28</v>
      </c>
      <c r="AX11" s="95">
        <v>1562.72</v>
      </c>
      <c r="AY11" s="95">
        <v>142.36000000000001</v>
      </c>
      <c r="AZ11" s="95">
        <v>355.04</v>
      </c>
      <c r="BA11" s="95">
        <v>400.06</v>
      </c>
      <c r="BB11" s="95">
        <v>335.73</v>
      </c>
      <c r="BC11" s="95">
        <v>133.74</v>
      </c>
      <c r="BD11" s="95">
        <v>0</v>
      </c>
      <c r="BE11" s="95">
        <v>0</v>
      </c>
      <c r="BF11" s="95">
        <v>0</v>
      </c>
      <c r="BG11" s="95">
        <v>0</v>
      </c>
      <c r="BH11" s="95">
        <v>0</v>
      </c>
      <c r="BI11" s="95">
        <v>0</v>
      </c>
      <c r="BJ11" s="95">
        <v>0</v>
      </c>
      <c r="BK11" s="95">
        <v>0.02</v>
      </c>
      <c r="BL11" s="95">
        <v>0</v>
      </c>
      <c r="BM11" s="95">
        <v>0.01</v>
      </c>
      <c r="BN11" s="95">
        <v>0</v>
      </c>
      <c r="BO11" s="95">
        <v>0</v>
      </c>
      <c r="BP11" s="95">
        <v>0</v>
      </c>
      <c r="BQ11" s="95">
        <v>0</v>
      </c>
      <c r="BR11" s="95">
        <v>0</v>
      </c>
      <c r="BS11" s="95">
        <v>7.0000000000000007E-2</v>
      </c>
      <c r="BT11" s="95">
        <v>0</v>
      </c>
      <c r="BU11" s="95">
        <v>0</v>
      </c>
      <c r="BV11" s="95">
        <v>0.06</v>
      </c>
      <c r="BW11" s="95">
        <v>0</v>
      </c>
      <c r="BX11" s="95">
        <v>0</v>
      </c>
      <c r="BY11" s="95">
        <v>0</v>
      </c>
      <c r="BZ11" s="95">
        <v>0</v>
      </c>
      <c r="CA11" s="95">
        <v>0</v>
      </c>
      <c r="CB11" s="95">
        <v>41.82</v>
      </c>
      <c r="CC11" s="95"/>
      <c r="CD11" s="95"/>
      <c r="CE11" s="95">
        <v>0.67</v>
      </c>
      <c r="CF11" s="95"/>
      <c r="CG11" s="95">
        <v>3.95</v>
      </c>
      <c r="CH11" s="95">
        <v>3.95</v>
      </c>
      <c r="CI11" s="95">
        <v>3.95</v>
      </c>
      <c r="CJ11" s="95">
        <v>1890.8</v>
      </c>
      <c r="CK11" s="95">
        <v>1172.4000000000001</v>
      </c>
      <c r="CL11" s="95">
        <v>1531.6</v>
      </c>
      <c r="CM11" s="95">
        <v>12.28</v>
      </c>
      <c r="CN11" s="95">
        <v>7.02</v>
      </c>
      <c r="CO11" s="95">
        <v>9.65</v>
      </c>
      <c r="CP11" s="95">
        <v>0</v>
      </c>
      <c r="CQ11" s="95">
        <v>0</v>
      </c>
    </row>
    <row r="12" spans="1:96" s="9" customFormat="1" ht="14.25" customHeight="1" x14ac:dyDescent="0.25">
      <c r="A12" s="81" t="str">
        <f>""</f>
        <v/>
      </c>
      <c r="B12" s="82" t="s">
        <v>102</v>
      </c>
      <c r="C12" s="83" t="str">
        <f>"50"</f>
        <v>50</v>
      </c>
      <c r="D12" s="94">
        <v>0.48</v>
      </c>
      <c r="E12" s="94">
        <v>0.01</v>
      </c>
      <c r="F12" s="94">
        <v>2.1</v>
      </c>
      <c r="G12" s="94">
        <v>0.03</v>
      </c>
      <c r="H12" s="94">
        <v>3.16</v>
      </c>
      <c r="I12" s="94">
        <v>32.955978500000001</v>
      </c>
      <c r="J12" s="94">
        <v>1.48</v>
      </c>
      <c r="K12" s="94">
        <v>7.0000000000000007E-2</v>
      </c>
      <c r="L12" s="94">
        <v>0</v>
      </c>
      <c r="M12" s="94">
        <v>0</v>
      </c>
      <c r="N12" s="94">
        <v>1.47</v>
      </c>
      <c r="O12" s="94">
        <v>1.5</v>
      </c>
      <c r="P12" s="94">
        <v>0.18</v>
      </c>
      <c r="Q12" s="94">
        <v>0</v>
      </c>
      <c r="R12" s="94">
        <v>0</v>
      </c>
      <c r="S12" s="94">
        <v>0.01</v>
      </c>
      <c r="T12" s="94">
        <v>0.06</v>
      </c>
      <c r="U12" s="94">
        <v>0.88</v>
      </c>
      <c r="V12" s="94">
        <v>122.34</v>
      </c>
      <c r="W12" s="94">
        <v>18.149999999999999</v>
      </c>
      <c r="X12" s="94">
        <v>12.94</v>
      </c>
      <c r="Y12" s="94">
        <v>17.64</v>
      </c>
      <c r="Z12" s="94">
        <v>0.28000000000000003</v>
      </c>
      <c r="AA12" s="94">
        <v>16.23</v>
      </c>
      <c r="AB12" s="94">
        <v>382.21</v>
      </c>
      <c r="AC12" s="94">
        <v>85.61</v>
      </c>
      <c r="AD12" s="94">
        <v>0.21</v>
      </c>
      <c r="AE12" s="94">
        <v>0.02</v>
      </c>
      <c r="AF12" s="94">
        <v>0.02</v>
      </c>
      <c r="AG12" s="94">
        <v>0.2</v>
      </c>
      <c r="AH12" s="94">
        <v>0.34</v>
      </c>
      <c r="AI12" s="94">
        <v>2.8</v>
      </c>
      <c r="AJ12" s="95">
        <v>0</v>
      </c>
      <c r="AK12" s="95">
        <v>12.35</v>
      </c>
      <c r="AL12" s="95">
        <v>11.18</v>
      </c>
      <c r="AM12" s="95">
        <v>25.62</v>
      </c>
      <c r="AN12" s="95">
        <v>13.12</v>
      </c>
      <c r="AO12" s="95">
        <v>8.34</v>
      </c>
      <c r="AP12" s="95">
        <v>30.66</v>
      </c>
      <c r="AQ12" s="95">
        <v>4.05</v>
      </c>
      <c r="AR12" s="95">
        <v>17.93</v>
      </c>
      <c r="AS12" s="95">
        <v>20.309999999999999</v>
      </c>
      <c r="AT12" s="95">
        <v>45.74</v>
      </c>
      <c r="AU12" s="95">
        <v>44.19</v>
      </c>
      <c r="AV12" s="95">
        <v>9.83</v>
      </c>
      <c r="AW12" s="95">
        <v>11.18</v>
      </c>
      <c r="AX12" s="95">
        <v>116.91</v>
      </c>
      <c r="AY12" s="95">
        <v>5.73</v>
      </c>
      <c r="AZ12" s="95">
        <v>67.180000000000007</v>
      </c>
      <c r="BA12" s="95">
        <v>43.78</v>
      </c>
      <c r="BB12" s="95">
        <v>11.15</v>
      </c>
      <c r="BC12" s="95">
        <v>11.54</v>
      </c>
      <c r="BD12" s="95">
        <v>0.09</v>
      </c>
      <c r="BE12" s="95">
        <v>0.02</v>
      </c>
      <c r="BF12" s="95">
        <v>0.02</v>
      </c>
      <c r="BG12" s="95">
        <v>0.05</v>
      </c>
      <c r="BH12" s="95">
        <v>0.06</v>
      </c>
      <c r="BI12" s="95">
        <v>0.2</v>
      </c>
      <c r="BJ12" s="95">
        <v>0</v>
      </c>
      <c r="BK12" s="95">
        <v>0.75</v>
      </c>
      <c r="BL12" s="95">
        <v>0</v>
      </c>
      <c r="BM12" s="95">
        <v>0.25</v>
      </c>
      <c r="BN12" s="95">
        <v>0</v>
      </c>
      <c r="BO12" s="95">
        <v>0</v>
      </c>
      <c r="BP12" s="95">
        <v>0</v>
      </c>
      <c r="BQ12" s="95">
        <v>0.02</v>
      </c>
      <c r="BR12" s="95">
        <v>0.08</v>
      </c>
      <c r="BS12" s="95">
        <v>1.04</v>
      </c>
      <c r="BT12" s="95">
        <v>0</v>
      </c>
      <c r="BU12" s="95">
        <v>0</v>
      </c>
      <c r="BV12" s="95">
        <v>0.39</v>
      </c>
      <c r="BW12" s="95">
        <v>0.01</v>
      </c>
      <c r="BX12" s="95">
        <v>0</v>
      </c>
      <c r="BY12" s="95">
        <v>0</v>
      </c>
      <c r="BZ12" s="95">
        <v>0</v>
      </c>
      <c r="CA12" s="95">
        <v>0</v>
      </c>
      <c r="CB12" s="95">
        <v>53.36</v>
      </c>
      <c r="CC12" s="95"/>
      <c r="CD12" s="95"/>
      <c r="CE12" s="95">
        <v>79.930000000000007</v>
      </c>
      <c r="CF12" s="95"/>
      <c r="CG12" s="95">
        <v>0</v>
      </c>
      <c r="CH12" s="95">
        <v>0</v>
      </c>
      <c r="CI12" s="95">
        <v>0</v>
      </c>
      <c r="CJ12" s="95">
        <v>0</v>
      </c>
      <c r="CK12" s="95">
        <v>0</v>
      </c>
      <c r="CL12" s="95">
        <v>0</v>
      </c>
      <c r="CM12" s="95">
        <v>0</v>
      </c>
      <c r="CN12" s="95">
        <v>0</v>
      </c>
      <c r="CO12" s="95">
        <v>0</v>
      </c>
      <c r="CP12" s="95">
        <v>0.5</v>
      </c>
      <c r="CQ12" s="95">
        <v>0</v>
      </c>
    </row>
    <row r="13" spans="1:96" s="9" customFormat="1" ht="25.5" x14ac:dyDescent="0.25">
      <c r="A13" s="86" t="str">
        <f>""</f>
        <v/>
      </c>
      <c r="B13" s="87" t="s">
        <v>158</v>
      </c>
      <c r="C13" s="101">
        <v>200</v>
      </c>
      <c r="D13" s="93">
        <v>6</v>
      </c>
      <c r="E13" s="93">
        <v>0.03</v>
      </c>
      <c r="F13" s="93">
        <v>6.7</v>
      </c>
      <c r="G13" s="93">
        <v>2.8</v>
      </c>
      <c r="H13" s="93">
        <v>31.5</v>
      </c>
      <c r="I13" s="93">
        <v>201.6</v>
      </c>
      <c r="J13" s="93">
        <v>3.86</v>
      </c>
      <c r="K13" s="93">
        <v>0.16</v>
      </c>
      <c r="L13" s="93">
        <v>0</v>
      </c>
      <c r="M13" s="93">
        <v>0</v>
      </c>
      <c r="N13" s="93">
        <v>1.1599999999999999</v>
      </c>
      <c r="O13" s="93">
        <v>42.84</v>
      </c>
      <c r="P13" s="93">
        <v>8.74</v>
      </c>
      <c r="Q13" s="93">
        <v>0</v>
      </c>
      <c r="R13" s="93">
        <v>0</v>
      </c>
      <c r="S13" s="93">
        <v>0</v>
      </c>
      <c r="T13" s="93">
        <v>1.47</v>
      </c>
      <c r="U13" s="93">
        <v>2.8</v>
      </c>
      <c r="V13" s="93">
        <v>313.57</v>
      </c>
      <c r="W13" s="93">
        <v>17.02</v>
      </c>
      <c r="X13" s="93">
        <v>159.54</v>
      </c>
      <c r="Y13" s="93">
        <v>233.87</v>
      </c>
      <c r="Z13" s="93">
        <v>5.47</v>
      </c>
      <c r="AA13" s="93">
        <v>36.82</v>
      </c>
      <c r="AB13" s="93">
        <v>26.71</v>
      </c>
      <c r="AC13" s="93">
        <v>42.46</v>
      </c>
      <c r="AD13" s="93">
        <v>0.75</v>
      </c>
      <c r="AE13" s="93">
        <v>0.25</v>
      </c>
      <c r="AF13" s="93">
        <v>0.13</v>
      </c>
      <c r="AG13" s="93">
        <v>2.4500000000000002</v>
      </c>
      <c r="AH13" s="93">
        <v>6.18</v>
      </c>
      <c r="AI13" s="93">
        <v>0</v>
      </c>
      <c r="AJ13" s="96">
        <v>0</v>
      </c>
      <c r="AK13" s="96">
        <v>487.08</v>
      </c>
      <c r="AL13" s="96">
        <v>380.05</v>
      </c>
      <c r="AM13" s="96">
        <v>615.91</v>
      </c>
      <c r="AN13" s="96">
        <v>437.83</v>
      </c>
      <c r="AO13" s="96">
        <v>263.99</v>
      </c>
      <c r="AP13" s="96">
        <v>330.98</v>
      </c>
      <c r="AQ13" s="96">
        <v>149.77000000000001</v>
      </c>
      <c r="AR13" s="96">
        <v>488.73</v>
      </c>
      <c r="AS13" s="96">
        <v>478.61</v>
      </c>
      <c r="AT13" s="96">
        <v>922.59</v>
      </c>
      <c r="AU13" s="96">
        <v>909.01</v>
      </c>
      <c r="AV13" s="96">
        <v>248.21</v>
      </c>
      <c r="AW13" s="96">
        <v>593.38</v>
      </c>
      <c r="AX13" s="96">
        <v>1865.13</v>
      </c>
      <c r="AY13" s="96">
        <v>0</v>
      </c>
      <c r="AZ13" s="96">
        <v>413.27</v>
      </c>
      <c r="BA13" s="96">
        <v>500.74</v>
      </c>
      <c r="BB13" s="96">
        <v>355.42</v>
      </c>
      <c r="BC13" s="96">
        <v>271.91000000000003</v>
      </c>
      <c r="BD13" s="96">
        <v>0.21</v>
      </c>
      <c r="BE13" s="96">
        <v>0.05</v>
      </c>
      <c r="BF13" s="96">
        <v>0.04</v>
      </c>
      <c r="BG13" s="96">
        <v>0.11</v>
      </c>
      <c r="BH13" s="96">
        <v>0.14000000000000001</v>
      </c>
      <c r="BI13" s="96">
        <v>0.45</v>
      </c>
      <c r="BJ13" s="96">
        <v>0</v>
      </c>
      <c r="BK13" s="96">
        <v>1.78</v>
      </c>
      <c r="BL13" s="96">
        <v>0</v>
      </c>
      <c r="BM13" s="96">
        <v>0.45</v>
      </c>
      <c r="BN13" s="96">
        <v>0.01</v>
      </c>
      <c r="BO13" s="96">
        <v>0</v>
      </c>
      <c r="BP13" s="96">
        <v>0</v>
      </c>
      <c r="BQ13" s="96">
        <v>0.05</v>
      </c>
      <c r="BR13" s="96">
        <v>0.18</v>
      </c>
      <c r="BS13" s="96">
        <v>2.09</v>
      </c>
      <c r="BT13" s="96">
        <v>0.02</v>
      </c>
      <c r="BU13" s="96">
        <v>0</v>
      </c>
      <c r="BV13" s="96">
        <v>0.84</v>
      </c>
      <c r="BW13" s="96">
        <v>0.08</v>
      </c>
      <c r="BX13" s="96">
        <v>0</v>
      </c>
      <c r="BY13" s="96">
        <v>0</v>
      </c>
      <c r="BZ13" s="96">
        <v>0</v>
      </c>
      <c r="CA13" s="96">
        <v>0</v>
      </c>
      <c r="CB13" s="96">
        <v>136.59</v>
      </c>
      <c r="CC13" s="96"/>
      <c r="CD13" s="96"/>
      <c r="CE13" s="96">
        <v>41.27</v>
      </c>
      <c r="CF13" s="96"/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8"/>
    </row>
    <row r="14" spans="1:96" s="9" customFormat="1" ht="15" customHeight="1" x14ac:dyDescent="0.25">
      <c r="A14" s="81" t="str">
        <f>""</f>
        <v/>
      </c>
      <c r="B14" s="82" t="s">
        <v>103</v>
      </c>
      <c r="C14" s="83" t="str">
        <f>"200"</f>
        <v>200</v>
      </c>
      <c r="D14" s="94">
        <v>0.18</v>
      </c>
      <c r="E14" s="94">
        <v>0</v>
      </c>
      <c r="F14" s="94">
        <v>0.04</v>
      </c>
      <c r="G14" s="94">
        <v>0.05</v>
      </c>
      <c r="H14" s="94">
        <v>13.75</v>
      </c>
      <c r="I14" s="94">
        <v>53.136642799999997</v>
      </c>
      <c r="J14" s="94">
        <v>0</v>
      </c>
      <c r="K14" s="94">
        <v>0</v>
      </c>
      <c r="L14" s="94">
        <v>0</v>
      </c>
      <c r="M14" s="94">
        <v>0</v>
      </c>
      <c r="N14" s="94">
        <v>13.66</v>
      </c>
      <c r="O14" s="94">
        <v>0</v>
      </c>
      <c r="P14" s="94">
        <v>0.09</v>
      </c>
      <c r="Q14" s="94">
        <v>0</v>
      </c>
      <c r="R14" s="94">
        <v>0</v>
      </c>
      <c r="S14" s="94">
        <v>0</v>
      </c>
      <c r="T14" s="94">
        <v>7.0000000000000007E-2</v>
      </c>
      <c r="U14" s="94">
        <v>30.15</v>
      </c>
      <c r="V14" s="94">
        <v>338.32</v>
      </c>
      <c r="W14" s="94">
        <v>49.24</v>
      </c>
      <c r="X14" s="94">
        <v>33.93</v>
      </c>
      <c r="Y14" s="94">
        <v>39.15</v>
      </c>
      <c r="Z14" s="94">
        <v>0.69</v>
      </c>
      <c r="AA14" s="94">
        <v>0</v>
      </c>
      <c r="AB14" s="94">
        <v>120</v>
      </c>
      <c r="AC14" s="94">
        <v>25.5</v>
      </c>
      <c r="AD14" s="94">
        <v>0.45</v>
      </c>
      <c r="AE14" s="94">
        <v>0.03</v>
      </c>
      <c r="AF14" s="94">
        <v>0.04</v>
      </c>
      <c r="AG14" s="94">
        <v>0.48</v>
      </c>
      <c r="AH14" s="94">
        <v>0.75</v>
      </c>
      <c r="AI14" s="94">
        <v>9</v>
      </c>
      <c r="AJ14" s="95">
        <v>0</v>
      </c>
      <c r="AK14" s="95">
        <v>0</v>
      </c>
      <c r="AL14" s="95">
        <v>0</v>
      </c>
      <c r="AM14" s="95">
        <v>26.93</v>
      </c>
      <c r="AN14" s="95">
        <v>32.43</v>
      </c>
      <c r="AO14" s="95">
        <v>19.32</v>
      </c>
      <c r="AP14" s="95">
        <v>80.37</v>
      </c>
      <c r="AQ14" s="95">
        <v>4.79</v>
      </c>
      <c r="AR14" s="95">
        <v>26.09</v>
      </c>
      <c r="AS14" s="95">
        <v>40.04</v>
      </c>
      <c r="AT14" s="95">
        <v>123.52</v>
      </c>
      <c r="AU14" s="95">
        <v>111.67</v>
      </c>
      <c r="AV14" s="95">
        <v>17.059999999999999</v>
      </c>
      <c r="AW14" s="95">
        <v>10.86</v>
      </c>
      <c r="AX14" s="95">
        <v>160.74</v>
      </c>
      <c r="AY14" s="95">
        <v>18.329999999999998</v>
      </c>
      <c r="AZ14" s="95">
        <v>144.66999999999999</v>
      </c>
      <c r="BA14" s="95">
        <v>102.37</v>
      </c>
      <c r="BB14" s="95">
        <v>19.32</v>
      </c>
      <c r="BC14" s="95">
        <v>23.27</v>
      </c>
      <c r="BD14" s="95">
        <v>0</v>
      </c>
      <c r="BE14" s="95">
        <v>0</v>
      </c>
      <c r="BF14" s="95">
        <v>0</v>
      </c>
      <c r="BG14" s="95">
        <v>0</v>
      </c>
      <c r="BH14" s="95">
        <v>0.01</v>
      </c>
      <c r="BI14" s="95">
        <v>0.03</v>
      </c>
      <c r="BJ14" s="95">
        <v>0</v>
      </c>
      <c r="BK14" s="95">
        <v>0.46</v>
      </c>
      <c r="BL14" s="95">
        <v>0</v>
      </c>
      <c r="BM14" s="95">
        <v>0.2</v>
      </c>
      <c r="BN14" s="95">
        <v>0.01</v>
      </c>
      <c r="BO14" s="95">
        <v>0</v>
      </c>
      <c r="BP14" s="95">
        <v>0</v>
      </c>
      <c r="BQ14" s="95">
        <v>0</v>
      </c>
      <c r="BR14" s="95">
        <v>0.01</v>
      </c>
      <c r="BS14" s="95">
        <v>1.56</v>
      </c>
      <c r="BT14" s="95">
        <v>0</v>
      </c>
      <c r="BU14" s="95">
        <v>0</v>
      </c>
      <c r="BV14" s="95">
        <v>1.4</v>
      </c>
      <c r="BW14" s="95">
        <v>0.03</v>
      </c>
      <c r="BX14" s="95">
        <v>0</v>
      </c>
      <c r="BY14" s="95">
        <v>0</v>
      </c>
      <c r="BZ14" s="95">
        <v>0</v>
      </c>
      <c r="CA14" s="95">
        <v>0</v>
      </c>
      <c r="CB14" s="95">
        <v>205.1</v>
      </c>
      <c r="CC14" s="95"/>
      <c r="CD14" s="95"/>
      <c r="CE14" s="95">
        <v>20</v>
      </c>
      <c r="CF14" s="95"/>
      <c r="CG14" s="95">
        <v>0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95">
        <v>0</v>
      </c>
      <c r="CO14" s="95">
        <v>0</v>
      </c>
      <c r="CP14" s="95">
        <v>15</v>
      </c>
      <c r="CQ14" s="95">
        <v>0</v>
      </c>
    </row>
    <row r="15" spans="1:96" s="9" customFormat="1" x14ac:dyDescent="0.25">
      <c r="A15" s="86" t="str">
        <f>""</f>
        <v/>
      </c>
      <c r="B15" s="87" t="s">
        <v>104</v>
      </c>
      <c r="C15" s="88" t="str">
        <f>"30"</f>
        <v>30</v>
      </c>
      <c r="D15" s="93">
        <v>2.14</v>
      </c>
      <c r="E15" s="93">
        <v>0</v>
      </c>
      <c r="F15" s="93">
        <v>0.24</v>
      </c>
      <c r="G15" s="93">
        <v>0.27</v>
      </c>
      <c r="H15" s="93">
        <v>12.8</v>
      </c>
      <c r="I15" s="93">
        <v>63.271619999999999</v>
      </c>
      <c r="J15" s="93">
        <v>0.06</v>
      </c>
      <c r="K15" s="93">
        <v>0</v>
      </c>
      <c r="L15" s="93">
        <v>0</v>
      </c>
      <c r="M15" s="93">
        <v>0</v>
      </c>
      <c r="N15" s="93">
        <v>0.3</v>
      </c>
      <c r="O15" s="93">
        <v>12.45</v>
      </c>
      <c r="P15" s="93">
        <v>0.05</v>
      </c>
      <c r="Q15" s="93">
        <v>0</v>
      </c>
      <c r="R15" s="93">
        <v>0</v>
      </c>
      <c r="S15" s="93">
        <v>0.09</v>
      </c>
      <c r="T15" s="93">
        <v>0.54</v>
      </c>
      <c r="U15" s="93">
        <v>113.4</v>
      </c>
      <c r="V15" s="93">
        <v>35.11</v>
      </c>
      <c r="W15" s="93">
        <v>6.07</v>
      </c>
      <c r="X15" s="93">
        <v>8.61</v>
      </c>
      <c r="Y15" s="93">
        <v>22.71</v>
      </c>
      <c r="Z15" s="93">
        <v>0.52</v>
      </c>
      <c r="AA15" s="93">
        <v>0</v>
      </c>
      <c r="AB15" s="93">
        <v>0</v>
      </c>
      <c r="AC15" s="93">
        <v>0</v>
      </c>
      <c r="AD15" s="93">
        <v>0.39</v>
      </c>
      <c r="AE15" s="93">
        <v>0.03</v>
      </c>
      <c r="AF15" s="93">
        <v>0.01</v>
      </c>
      <c r="AG15" s="93">
        <v>0.38</v>
      </c>
      <c r="AH15" s="93">
        <v>0.93</v>
      </c>
      <c r="AI15" s="93">
        <v>0</v>
      </c>
      <c r="AJ15" s="96">
        <v>0</v>
      </c>
      <c r="AK15" s="96">
        <v>103.49</v>
      </c>
      <c r="AL15" s="96">
        <v>107.72</v>
      </c>
      <c r="AM15" s="96">
        <v>164.97</v>
      </c>
      <c r="AN15" s="96">
        <v>54.71</v>
      </c>
      <c r="AO15" s="96">
        <v>32.43</v>
      </c>
      <c r="AP15" s="96">
        <v>64.86</v>
      </c>
      <c r="AQ15" s="96">
        <v>24.53</v>
      </c>
      <c r="AR15" s="96">
        <v>117.31</v>
      </c>
      <c r="AS15" s="96">
        <v>72.760000000000005</v>
      </c>
      <c r="AT15" s="96">
        <v>101.52</v>
      </c>
      <c r="AU15" s="96">
        <v>83.75</v>
      </c>
      <c r="AV15" s="96">
        <v>43.99</v>
      </c>
      <c r="AW15" s="96">
        <v>77.83</v>
      </c>
      <c r="AX15" s="96">
        <v>650.86</v>
      </c>
      <c r="AY15" s="96">
        <v>0</v>
      </c>
      <c r="AZ15" s="96">
        <v>212.06</v>
      </c>
      <c r="BA15" s="96">
        <v>92.21</v>
      </c>
      <c r="BB15" s="96">
        <v>61.19</v>
      </c>
      <c r="BC15" s="96">
        <v>48.5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0.03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0.02</v>
      </c>
      <c r="BT15" s="96">
        <v>0</v>
      </c>
      <c r="BU15" s="96">
        <v>0</v>
      </c>
      <c r="BV15" s="96">
        <v>0.11</v>
      </c>
      <c r="BW15" s="96">
        <v>0.01</v>
      </c>
      <c r="BX15" s="96">
        <v>0</v>
      </c>
      <c r="BY15" s="96">
        <v>0</v>
      </c>
      <c r="BZ15" s="96">
        <v>0</v>
      </c>
      <c r="CA15" s="96">
        <v>0</v>
      </c>
      <c r="CB15" s="96">
        <v>11.73</v>
      </c>
      <c r="CC15" s="96"/>
      <c r="CD15" s="96"/>
      <c r="CE15" s="96">
        <v>0</v>
      </c>
      <c r="CF15" s="96"/>
      <c r="CG15" s="96">
        <v>0</v>
      </c>
      <c r="CH15" s="96">
        <v>0</v>
      </c>
      <c r="CI15" s="96">
        <v>0</v>
      </c>
      <c r="CJ15" s="96">
        <v>570</v>
      </c>
      <c r="CK15" s="96">
        <v>219.6</v>
      </c>
      <c r="CL15" s="96">
        <v>394.8</v>
      </c>
      <c r="CM15" s="96">
        <v>4.5599999999999996</v>
      </c>
      <c r="CN15" s="96">
        <v>4.5599999999999996</v>
      </c>
      <c r="CO15" s="96">
        <v>4.5599999999999996</v>
      </c>
      <c r="CP15" s="96">
        <v>0</v>
      </c>
      <c r="CQ15" s="96">
        <v>0</v>
      </c>
    </row>
    <row r="16" spans="1:96" s="9" customFormat="1" ht="15" customHeight="1" x14ac:dyDescent="0.25">
      <c r="A16" s="86" t="str">
        <f>""</f>
        <v/>
      </c>
      <c r="B16" s="87" t="s">
        <v>105</v>
      </c>
      <c r="C16" s="101">
        <v>100</v>
      </c>
      <c r="D16" s="93">
        <v>0.4</v>
      </c>
      <c r="E16" s="93">
        <v>0</v>
      </c>
      <c r="F16" s="93">
        <v>0.35</v>
      </c>
      <c r="G16" s="93">
        <v>0.5</v>
      </c>
      <c r="H16" s="93">
        <v>10.6</v>
      </c>
      <c r="I16" s="93">
        <v>44.5</v>
      </c>
      <c r="J16" s="93">
        <v>0.1</v>
      </c>
      <c r="K16" s="93">
        <v>0</v>
      </c>
      <c r="L16" s="93">
        <v>0</v>
      </c>
      <c r="M16" s="93">
        <v>0</v>
      </c>
      <c r="N16" s="93">
        <v>8.19</v>
      </c>
      <c r="O16" s="93">
        <v>0.73</v>
      </c>
      <c r="P16" s="93">
        <v>1.64</v>
      </c>
      <c r="Q16" s="93">
        <v>0</v>
      </c>
      <c r="R16" s="93">
        <v>0</v>
      </c>
      <c r="S16" s="93">
        <v>0.8</v>
      </c>
      <c r="T16" s="93">
        <v>0.5</v>
      </c>
      <c r="U16" s="93">
        <v>26</v>
      </c>
      <c r="V16" s="93">
        <v>244.64</v>
      </c>
      <c r="W16" s="93">
        <v>14.08</v>
      </c>
      <c r="X16" s="93">
        <v>7.83</v>
      </c>
      <c r="Y16" s="93">
        <v>9.57</v>
      </c>
      <c r="Z16" s="93">
        <v>1.91</v>
      </c>
      <c r="AA16" s="93">
        <v>0</v>
      </c>
      <c r="AB16" s="93">
        <v>24</v>
      </c>
      <c r="AC16" s="93">
        <v>5</v>
      </c>
      <c r="AD16" s="93">
        <v>0.2</v>
      </c>
      <c r="AE16" s="93">
        <v>0.02</v>
      </c>
      <c r="AF16" s="93">
        <v>0.02</v>
      </c>
      <c r="AG16" s="93">
        <v>0.24</v>
      </c>
      <c r="AH16" s="93">
        <v>0.4</v>
      </c>
      <c r="AI16" s="93">
        <v>4</v>
      </c>
      <c r="AJ16" s="96">
        <v>0</v>
      </c>
      <c r="AK16" s="96">
        <v>11.28</v>
      </c>
      <c r="AL16" s="96">
        <v>12.22</v>
      </c>
      <c r="AM16" s="96">
        <v>17.86</v>
      </c>
      <c r="AN16" s="96">
        <v>16.920000000000002</v>
      </c>
      <c r="AO16" s="96">
        <v>2.82</v>
      </c>
      <c r="AP16" s="96">
        <v>10.34</v>
      </c>
      <c r="AQ16" s="96">
        <v>2.82</v>
      </c>
      <c r="AR16" s="96">
        <v>8.4600000000000009</v>
      </c>
      <c r="AS16" s="96">
        <v>15.98</v>
      </c>
      <c r="AT16" s="96">
        <v>9.4</v>
      </c>
      <c r="AU16" s="96">
        <v>73.319999999999993</v>
      </c>
      <c r="AV16" s="96">
        <v>6.58</v>
      </c>
      <c r="AW16" s="96">
        <v>13.16</v>
      </c>
      <c r="AX16" s="96">
        <v>39.479999999999997</v>
      </c>
      <c r="AY16" s="96">
        <v>0</v>
      </c>
      <c r="AZ16" s="96">
        <v>12.22</v>
      </c>
      <c r="BA16" s="96">
        <v>15.04</v>
      </c>
      <c r="BB16" s="96">
        <v>5.64</v>
      </c>
      <c r="BC16" s="96">
        <v>4.7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86.3</v>
      </c>
      <c r="CC16" s="96"/>
      <c r="CD16" s="96"/>
      <c r="CE16" s="96">
        <v>4</v>
      </c>
      <c r="CF16" s="96"/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</row>
    <row r="17" spans="1:96" s="10" customFormat="1" x14ac:dyDescent="0.25">
      <c r="A17" s="89"/>
      <c r="B17" s="90" t="s">
        <v>107</v>
      </c>
      <c r="C17" s="77">
        <v>620</v>
      </c>
      <c r="D17" s="97">
        <f>SUM(D11:D16)</f>
        <v>18.66</v>
      </c>
      <c r="E17" s="97">
        <f t="shared" ref="E17:I17" si="0">SUM(E11:E16)</f>
        <v>9.7099999999999991</v>
      </c>
      <c r="F17" s="97">
        <v>18.5</v>
      </c>
      <c r="G17" s="97">
        <f t="shared" si="0"/>
        <v>3.7099999999999995</v>
      </c>
      <c r="H17" s="97">
        <f t="shared" si="0"/>
        <v>79.509999999999991</v>
      </c>
      <c r="I17" s="97">
        <f t="shared" si="0"/>
        <v>544.76424129999998</v>
      </c>
      <c r="J17" s="97">
        <v>9.18</v>
      </c>
      <c r="K17" s="97">
        <v>0.22</v>
      </c>
      <c r="L17" s="97">
        <v>0</v>
      </c>
      <c r="M17" s="97">
        <v>0</v>
      </c>
      <c r="N17" s="97">
        <v>24.94</v>
      </c>
      <c r="O17" s="97">
        <v>56.69</v>
      </c>
      <c r="P17" s="97">
        <v>10.9</v>
      </c>
      <c r="Q17" s="97">
        <v>0</v>
      </c>
      <c r="R17" s="97">
        <v>0</v>
      </c>
      <c r="S17" s="97">
        <v>0.88</v>
      </c>
      <c r="T17" s="97">
        <v>2.99</v>
      </c>
      <c r="U17" s="97">
        <v>170.95</v>
      </c>
      <c r="V17" s="97">
        <v>1211.73</v>
      </c>
      <c r="W17" s="97">
        <v>109.45</v>
      </c>
      <c r="X17" s="97">
        <v>233.6</v>
      </c>
      <c r="Y17" s="97">
        <v>409.76</v>
      </c>
      <c r="Z17" s="97">
        <v>10.01</v>
      </c>
      <c r="AA17" s="97">
        <v>53.04</v>
      </c>
      <c r="AB17" s="97">
        <v>556.91999999999996</v>
      </c>
      <c r="AC17" s="97">
        <v>159.41999999999999</v>
      </c>
      <c r="AD17" s="97">
        <v>2.12</v>
      </c>
      <c r="AE17" s="97">
        <v>0.37</v>
      </c>
      <c r="AF17" s="97">
        <v>0.27</v>
      </c>
      <c r="AG17" s="97">
        <v>5.67</v>
      </c>
      <c r="AH17" s="97">
        <v>12.76</v>
      </c>
      <c r="AI17" s="97">
        <v>16.22</v>
      </c>
      <c r="AJ17" s="98">
        <v>0</v>
      </c>
      <c r="AK17" s="98">
        <v>1105.3599999999999</v>
      </c>
      <c r="AL17" s="98">
        <v>873.02</v>
      </c>
      <c r="AM17" s="98">
        <v>1548.46</v>
      </c>
      <c r="AN17" s="98">
        <v>1326.31</v>
      </c>
      <c r="AO17" s="98">
        <v>541.6</v>
      </c>
      <c r="AP17" s="98">
        <v>901.73</v>
      </c>
      <c r="AQ17" s="98">
        <v>285.23</v>
      </c>
      <c r="AR17" s="98">
        <v>1025.96</v>
      </c>
      <c r="AS17" s="98">
        <v>1153.79</v>
      </c>
      <c r="AT17" s="98">
        <v>1706.48</v>
      </c>
      <c r="AU17" s="98">
        <v>2088.4499999999998</v>
      </c>
      <c r="AV17" s="98">
        <v>666.52</v>
      </c>
      <c r="AW17" s="98">
        <v>1153.75</v>
      </c>
      <c r="AX17" s="98">
        <v>4178.8900000000003</v>
      </c>
      <c r="AY17" s="98">
        <v>166.43</v>
      </c>
      <c r="AZ17" s="98">
        <v>1133.75</v>
      </c>
      <c r="BA17" s="98">
        <v>1123.47</v>
      </c>
      <c r="BB17" s="98">
        <v>768.06</v>
      </c>
      <c r="BC17" s="98">
        <v>477.5</v>
      </c>
      <c r="BD17" s="98">
        <v>0.3</v>
      </c>
      <c r="BE17" s="98">
        <v>7.0000000000000007E-2</v>
      </c>
      <c r="BF17" s="98">
        <v>0.06</v>
      </c>
      <c r="BG17" s="98">
        <v>0.15</v>
      </c>
      <c r="BH17" s="98">
        <v>0.21</v>
      </c>
      <c r="BI17" s="98">
        <v>0.68</v>
      </c>
      <c r="BJ17" s="98">
        <v>0</v>
      </c>
      <c r="BK17" s="98">
        <v>3.03</v>
      </c>
      <c r="BL17" s="98">
        <v>0</v>
      </c>
      <c r="BM17" s="98">
        <v>0.91</v>
      </c>
      <c r="BN17" s="98">
        <v>0.03</v>
      </c>
      <c r="BO17" s="98">
        <v>0</v>
      </c>
      <c r="BP17" s="98">
        <v>0</v>
      </c>
      <c r="BQ17" s="98">
        <v>7.0000000000000007E-2</v>
      </c>
      <c r="BR17" s="98">
        <v>0.27</v>
      </c>
      <c r="BS17" s="98">
        <v>4.7699999999999996</v>
      </c>
      <c r="BT17" s="98">
        <v>0.02</v>
      </c>
      <c r="BU17" s="98">
        <v>0</v>
      </c>
      <c r="BV17" s="98">
        <v>2.76</v>
      </c>
      <c r="BW17" s="98">
        <v>0.12</v>
      </c>
      <c r="BX17" s="98">
        <v>0</v>
      </c>
      <c r="BY17" s="98">
        <v>0</v>
      </c>
      <c r="BZ17" s="98">
        <v>0</v>
      </c>
      <c r="CA17" s="98">
        <v>0</v>
      </c>
      <c r="CB17" s="98">
        <v>530.99</v>
      </c>
      <c r="CC17" s="98"/>
      <c r="CD17" s="98">
        <f>$I$17/$I$28*100</f>
        <v>37.977280273982871</v>
      </c>
      <c r="CE17" s="98">
        <v>145.86000000000001</v>
      </c>
      <c r="CF17" s="98"/>
      <c r="CG17" s="98">
        <f>SUM(CG11:CG16)</f>
        <v>3.95</v>
      </c>
      <c r="CH17" s="98">
        <f t="shared" ref="CH17:CR17" si="1">SUM(CH11:CH16)</f>
        <v>3.95</v>
      </c>
      <c r="CI17" s="98">
        <f t="shared" si="1"/>
        <v>3.95</v>
      </c>
      <c r="CJ17" s="98">
        <f t="shared" si="1"/>
        <v>2460.8000000000002</v>
      </c>
      <c r="CK17" s="98">
        <f t="shared" si="1"/>
        <v>1392</v>
      </c>
      <c r="CL17" s="98">
        <f t="shared" si="1"/>
        <v>1926.3999999999999</v>
      </c>
      <c r="CM17" s="98">
        <f t="shared" si="1"/>
        <v>16.84</v>
      </c>
      <c r="CN17" s="98">
        <f t="shared" si="1"/>
        <v>11.579999999999998</v>
      </c>
      <c r="CO17" s="98">
        <f t="shared" si="1"/>
        <v>14.21</v>
      </c>
      <c r="CP17" s="98">
        <f t="shared" si="1"/>
        <v>15.5</v>
      </c>
      <c r="CQ17" s="98">
        <f t="shared" si="1"/>
        <v>0</v>
      </c>
      <c r="CR17" s="98">
        <f t="shared" si="1"/>
        <v>0</v>
      </c>
    </row>
    <row r="18" spans="1:96" s="10" customFormat="1" x14ac:dyDescent="0.25">
      <c r="A18" s="89"/>
      <c r="B18" s="90"/>
      <c r="C18" s="91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</row>
    <row r="19" spans="1:96" x14ac:dyDescent="0.25">
      <c r="A19" s="75"/>
      <c r="B19" s="76" t="s">
        <v>108</v>
      </c>
      <c r="C19" s="7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</row>
    <row r="20" spans="1:96" s="9" customFormat="1" ht="26.25" customHeight="1" x14ac:dyDescent="0.25">
      <c r="A20" s="81" t="str">
        <f>""</f>
        <v/>
      </c>
      <c r="B20" s="82" t="s">
        <v>109</v>
      </c>
      <c r="C20" s="83" t="str">
        <f>"100"</f>
        <v>100</v>
      </c>
      <c r="D20" s="94">
        <v>1.49</v>
      </c>
      <c r="E20" s="94">
        <v>0</v>
      </c>
      <c r="F20" s="94">
        <v>4.97</v>
      </c>
      <c r="G20" s="94">
        <v>0.01</v>
      </c>
      <c r="H20" s="94">
        <v>10.73</v>
      </c>
      <c r="I20" s="94">
        <v>89.257013299999997</v>
      </c>
      <c r="J20" s="94">
        <v>0.63</v>
      </c>
      <c r="K20" s="94">
        <v>3.25</v>
      </c>
      <c r="L20" s="94">
        <v>0.63</v>
      </c>
      <c r="M20" s="94">
        <v>0</v>
      </c>
      <c r="N20" s="94">
        <v>8.93</v>
      </c>
      <c r="O20" s="94">
        <v>0.09</v>
      </c>
      <c r="P20" s="94">
        <v>1.71</v>
      </c>
      <c r="Q20" s="94">
        <v>0</v>
      </c>
      <c r="R20" s="94">
        <v>0</v>
      </c>
      <c r="S20" s="94">
        <v>0.26</v>
      </c>
      <c r="T20" s="94">
        <v>0.64</v>
      </c>
      <c r="U20" s="94">
        <v>2.11</v>
      </c>
      <c r="V20" s="94">
        <v>245.04</v>
      </c>
      <c r="W20" s="94">
        <v>39.21</v>
      </c>
      <c r="X20" s="94">
        <v>15.86</v>
      </c>
      <c r="Y20" s="94">
        <v>29.01</v>
      </c>
      <c r="Z20" s="94">
        <v>0.54</v>
      </c>
      <c r="AA20" s="94">
        <v>0</v>
      </c>
      <c r="AB20" s="94">
        <v>1189.1600000000001</v>
      </c>
      <c r="AC20" s="94">
        <v>202.37</v>
      </c>
      <c r="AD20" s="94">
        <v>2.3199999999999998</v>
      </c>
      <c r="AE20" s="94">
        <v>0.02</v>
      </c>
      <c r="AF20" s="94">
        <v>0.03</v>
      </c>
      <c r="AG20" s="94">
        <v>0.53</v>
      </c>
      <c r="AH20" s="94">
        <v>0.82</v>
      </c>
      <c r="AI20" s="94">
        <v>12.68</v>
      </c>
      <c r="AJ20" s="95">
        <v>0</v>
      </c>
      <c r="AK20" s="95">
        <v>48.22</v>
      </c>
      <c r="AL20" s="95">
        <v>41.37</v>
      </c>
      <c r="AM20" s="95">
        <v>52.87</v>
      </c>
      <c r="AN20" s="95">
        <v>50.01</v>
      </c>
      <c r="AO20" s="95">
        <v>17.57</v>
      </c>
      <c r="AP20" s="95">
        <v>37.28</v>
      </c>
      <c r="AQ20" s="95">
        <v>8.3699999999999992</v>
      </c>
      <c r="AR20" s="95">
        <v>45.53</v>
      </c>
      <c r="AS20" s="95">
        <v>58.57</v>
      </c>
      <c r="AT20" s="95">
        <v>68.510000000000005</v>
      </c>
      <c r="AU20" s="95">
        <v>143.72999999999999</v>
      </c>
      <c r="AV20" s="95">
        <v>22.62</v>
      </c>
      <c r="AW20" s="95">
        <v>38.5</v>
      </c>
      <c r="AX20" s="95">
        <v>231.68</v>
      </c>
      <c r="AY20" s="95">
        <v>0</v>
      </c>
      <c r="AZ20" s="95">
        <v>47.7</v>
      </c>
      <c r="BA20" s="95">
        <v>48</v>
      </c>
      <c r="BB20" s="95">
        <v>39.700000000000003</v>
      </c>
      <c r="BC20" s="95">
        <v>16.350000000000001</v>
      </c>
      <c r="BD20" s="95">
        <v>0</v>
      </c>
      <c r="BE20" s="95">
        <v>0</v>
      </c>
      <c r="BF20" s="95">
        <v>0</v>
      </c>
      <c r="BG20" s="95">
        <v>0</v>
      </c>
      <c r="BH20" s="95">
        <v>0</v>
      </c>
      <c r="BI20" s="95">
        <v>0</v>
      </c>
      <c r="BJ20" s="95">
        <v>0</v>
      </c>
      <c r="BK20" s="95">
        <v>0.3</v>
      </c>
      <c r="BL20" s="95">
        <v>0</v>
      </c>
      <c r="BM20" s="95">
        <v>0.2</v>
      </c>
      <c r="BN20" s="95">
        <v>0.01</v>
      </c>
      <c r="BO20" s="95">
        <v>0.03</v>
      </c>
      <c r="BP20" s="95">
        <v>0</v>
      </c>
      <c r="BQ20" s="95">
        <v>0</v>
      </c>
      <c r="BR20" s="95">
        <v>0</v>
      </c>
      <c r="BS20" s="95">
        <v>1.1599999999999999</v>
      </c>
      <c r="BT20" s="95">
        <v>0</v>
      </c>
      <c r="BU20" s="95">
        <v>0</v>
      </c>
      <c r="BV20" s="95">
        <v>2.89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80.23</v>
      </c>
      <c r="CC20" s="95"/>
      <c r="CD20" s="95"/>
      <c r="CE20" s="95">
        <v>198.19</v>
      </c>
      <c r="CF20" s="95"/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95">
        <v>0</v>
      </c>
      <c r="CP20" s="95">
        <v>5</v>
      </c>
      <c r="CQ20" s="95">
        <v>0</v>
      </c>
    </row>
    <row r="21" spans="1:96" s="9" customFormat="1" ht="29.25" customHeight="1" x14ac:dyDescent="0.25">
      <c r="A21" s="81" t="str">
        <f>""</f>
        <v/>
      </c>
      <c r="B21" s="82" t="s">
        <v>157</v>
      </c>
      <c r="C21" s="83" t="str">
        <f>"250/12,5"</f>
        <v>250/12,5</v>
      </c>
      <c r="D21" s="94">
        <v>6.7</v>
      </c>
      <c r="E21" s="94">
        <v>3.35</v>
      </c>
      <c r="F21" s="94">
        <v>5.85</v>
      </c>
      <c r="G21" s="94">
        <v>5.55</v>
      </c>
      <c r="H21" s="94">
        <v>20.87</v>
      </c>
      <c r="I21" s="94">
        <v>175.13091399999999</v>
      </c>
      <c r="J21" s="94">
        <v>2.14</v>
      </c>
      <c r="K21" s="94">
        <v>3.25</v>
      </c>
      <c r="L21" s="94">
        <v>0</v>
      </c>
      <c r="M21" s="94">
        <v>0</v>
      </c>
      <c r="N21" s="94">
        <v>2.74</v>
      </c>
      <c r="O21" s="94">
        <v>14.99</v>
      </c>
      <c r="P21" s="94">
        <v>3.14</v>
      </c>
      <c r="Q21" s="94">
        <v>0</v>
      </c>
      <c r="R21" s="94">
        <v>0</v>
      </c>
      <c r="S21" s="94">
        <v>0.16</v>
      </c>
      <c r="T21" s="94">
        <v>1.73</v>
      </c>
      <c r="U21" s="94">
        <v>129.36000000000001</v>
      </c>
      <c r="V21" s="94">
        <v>865.41</v>
      </c>
      <c r="W21" s="94">
        <v>86.64</v>
      </c>
      <c r="X21" s="94">
        <v>74.84</v>
      </c>
      <c r="Y21" s="94">
        <v>150.83000000000001</v>
      </c>
      <c r="Z21" s="94">
        <v>2.92</v>
      </c>
      <c r="AA21" s="94">
        <v>0</v>
      </c>
      <c r="AB21" s="94">
        <v>1401.6</v>
      </c>
      <c r="AC21" s="94">
        <v>292.5</v>
      </c>
      <c r="AD21" s="94">
        <v>3.04</v>
      </c>
      <c r="AE21" s="94">
        <v>0.23</v>
      </c>
      <c r="AF21" s="94">
        <v>0.13</v>
      </c>
      <c r="AG21" s="94">
        <v>2.2400000000000002</v>
      </c>
      <c r="AH21" s="94">
        <v>5.07</v>
      </c>
      <c r="AI21" s="94">
        <v>15.46</v>
      </c>
      <c r="AJ21" s="95">
        <v>0</v>
      </c>
      <c r="AK21" s="95">
        <v>382.01</v>
      </c>
      <c r="AL21" s="95">
        <v>360.32</v>
      </c>
      <c r="AM21" s="95">
        <v>609.46</v>
      </c>
      <c r="AN21" s="95">
        <v>615.1</v>
      </c>
      <c r="AO21" s="95">
        <v>136.55000000000001</v>
      </c>
      <c r="AP21" s="95">
        <v>401.1</v>
      </c>
      <c r="AQ21" s="95">
        <v>98.18</v>
      </c>
      <c r="AR21" s="95">
        <v>367.76</v>
      </c>
      <c r="AS21" s="95">
        <v>430.26</v>
      </c>
      <c r="AT21" s="95">
        <v>695.87</v>
      </c>
      <c r="AU21" s="95">
        <v>889.56</v>
      </c>
      <c r="AV21" s="95">
        <v>231.84</v>
      </c>
      <c r="AW21" s="95">
        <v>368.42</v>
      </c>
      <c r="AX21" s="95">
        <v>1400.89</v>
      </c>
      <c r="AY21" s="95">
        <v>71.06</v>
      </c>
      <c r="AZ21" s="95">
        <v>426.95</v>
      </c>
      <c r="BA21" s="95">
        <v>424.5</v>
      </c>
      <c r="BB21" s="95">
        <v>274.27999999999997</v>
      </c>
      <c r="BC21" s="95">
        <v>123.78</v>
      </c>
      <c r="BD21" s="95">
        <v>0</v>
      </c>
      <c r="BE21" s="95">
        <v>0</v>
      </c>
      <c r="BF21" s="95">
        <v>0</v>
      </c>
      <c r="BG21" s="95">
        <v>0</v>
      </c>
      <c r="BH21" s="95">
        <v>0.02</v>
      </c>
      <c r="BI21" s="95">
        <v>0.03</v>
      </c>
      <c r="BJ21" s="95">
        <v>0</v>
      </c>
      <c r="BK21" s="95">
        <v>0.86</v>
      </c>
      <c r="BL21" s="95">
        <v>0</v>
      </c>
      <c r="BM21" s="95">
        <v>0.5</v>
      </c>
      <c r="BN21" s="95">
        <v>0.03</v>
      </c>
      <c r="BO21" s="95">
        <v>0.03</v>
      </c>
      <c r="BP21" s="95">
        <v>0</v>
      </c>
      <c r="BQ21" s="95">
        <v>0</v>
      </c>
      <c r="BR21" s="95">
        <v>0.02</v>
      </c>
      <c r="BS21" s="95">
        <v>3.03</v>
      </c>
      <c r="BT21" s="95">
        <v>0</v>
      </c>
      <c r="BU21" s="95">
        <v>0</v>
      </c>
      <c r="BV21" s="95">
        <v>4.76</v>
      </c>
      <c r="BW21" s="95">
        <v>0.05</v>
      </c>
      <c r="BX21" s="95">
        <v>0</v>
      </c>
      <c r="BY21" s="95">
        <v>0</v>
      </c>
      <c r="BZ21" s="95">
        <v>0</v>
      </c>
      <c r="CA21" s="95">
        <v>0</v>
      </c>
      <c r="CB21" s="95">
        <v>463.17</v>
      </c>
      <c r="CC21" s="95"/>
      <c r="CD21" s="95"/>
      <c r="CE21" s="95">
        <v>233.6</v>
      </c>
      <c r="CF21" s="95"/>
      <c r="CG21" s="95">
        <v>0</v>
      </c>
      <c r="CH21" s="95">
        <v>0</v>
      </c>
      <c r="CI21" s="95">
        <v>0</v>
      </c>
      <c r="CJ21" s="95">
        <v>0</v>
      </c>
      <c r="CK21" s="95">
        <v>0</v>
      </c>
      <c r="CL21" s="95">
        <v>0</v>
      </c>
      <c r="CM21" s="95">
        <v>0</v>
      </c>
      <c r="CN21" s="95">
        <v>0</v>
      </c>
      <c r="CO21" s="95">
        <v>0</v>
      </c>
      <c r="CP21" s="95">
        <v>0</v>
      </c>
      <c r="CQ21" s="95">
        <v>0.25</v>
      </c>
    </row>
    <row r="22" spans="1:96" s="9" customFormat="1" ht="16.5" customHeight="1" x14ac:dyDescent="0.25">
      <c r="A22" s="81"/>
      <c r="B22" s="82" t="s">
        <v>110</v>
      </c>
      <c r="C22" s="83" t="str">
        <f>"100"</f>
        <v>100</v>
      </c>
      <c r="D22" s="94">
        <v>15.61</v>
      </c>
      <c r="E22" s="94">
        <v>13.72</v>
      </c>
      <c r="F22" s="94">
        <v>13.59</v>
      </c>
      <c r="G22" s="94">
        <v>4.72</v>
      </c>
      <c r="H22" s="94">
        <v>11.92</v>
      </c>
      <c r="I22" s="94">
        <v>230.36797999999996</v>
      </c>
      <c r="J22" s="94">
        <v>5.94</v>
      </c>
      <c r="K22" s="94">
        <v>3.9</v>
      </c>
      <c r="L22" s="94">
        <v>0</v>
      </c>
      <c r="M22" s="94">
        <v>0</v>
      </c>
      <c r="N22" s="94">
        <v>1.37</v>
      </c>
      <c r="O22" s="94">
        <v>8.91</v>
      </c>
      <c r="P22" s="94">
        <v>1.64</v>
      </c>
      <c r="Q22" s="94">
        <v>0</v>
      </c>
      <c r="R22" s="94">
        <v>0</v>
      </c>
      <c r="S22" s="94">
        <v>0.21</v>
      </c>
      <c r="T22" s="94">
        <v>1.32</v>
      </c>
      <c r="U22" s="94">
        <v>139.4</v>
      </c>
      <c r="V22" s="94">
        <v>258.01</v>
      </c>
      <c r="W22" s="94">
        <v>24.17</v>
      </c>
      <c r="X22" s="94">
        <v>25.42</v>
      </c>
      <c r="Y22" s="94">
        <v>167.23</v>
      </c>
      <c r="Z22" s="94">
        <v>2.95</v>
      </c>
      <c r="AA22" s="94">
        <v>40</v>
      </c>
      <c r="AB22" s="94">
        <v>12.4</v>
      </c>
      <c r="AC22" s="94">
        <v>52.08</v>
      </c>
      <c r="AD22" s="94">
        <v>3.38</v>
      </c>
      <c r="AE22" s="94">
        <v>0.09</v>
      </c>
      <c r="AF22" s="94">
        <v>0.18</v>
      </c>
      <c r="AG22" s="94">
        <v>3.02</v>
      </c>
      <c r="AH22" s="94">
        <v>6.67</v>
      </c>
      <c r="AI22" s="94">
        <v>0.2</v>
      </c>
      <c r="AJ22" s="95">
        <v>0</v>
      </c>
      <c r="AK22" s="95">
        <v>775.96</v>
      </c>
      <c r="AL22" s="95">
        <v>588.89</v>
      </c>
      <c r="AM22" s="95">
        <v>1104.02</v>
      </c>
      <c r="AN22" s="95">
        <v>1137.69</v>
      </c>
      <c r="AO22" s="95">
        <v>351.12</v>
      </c>
      <c r="AP22" s="95">
        <v>604.13</v>
      </c>
      <c r="AQ22" s="95">
        <v>166.44</v>
      </c>
      <c r="AR22" s="95">
        <v>607.24</v>
      </c>
      <c r="AS22" s="95">
        <v>795.19</v>
      </c>
      <c r="AT22" s="95">
        <v>783.69</v>
      </c>
      <c r="AU22" s="95">
        <v>1310.28</v>
      </c>
      <c r="AV22" s="95">
        <v>496.3</v>
      </c>
      <c r="AW22" s="95">
        <v>648.74</v>
      </c>
      <c r="AX22" s="95">
        <v>2205.27</v>
      </c>
      <c r="AY22" s="95">
        <v>178.98</v>
      </c>
      <c r="AZ22" s="95">
        <v>491.72</v>
      </c>
      <c r="BA22" s="95">
        <v>650.55999999999995</v>
      </c>
      <c r="BB22" s="95">
        <v>490.51</v>
      </c>
      <c r="BC22" s="95">
        <v>213.14</v>
      </c>
      <c r="BD22" s="95">
        <v>0</v>
      </c>
      <c r="BE22" s="95">
        <v>0</v>
      </c>
      <c r="BF22" s="95">
        <v>0</v>
      </c>
      <c r="BG22" s="95">
        <v>0</v>
      </c>
      <c r="BH22" s="95">
        <v>0</v>
      </c>
      <c r="BI22" s="95">
        <v>0</v>
      </c>
      <c r="BJ22" s="95">
        <v>0</v>
      </c>
      <c r="BK22" s="95">
        <v>0.25</v>
      </c>
      <c r="BL22" s="95">
        <v>0</v>
      </c>
      <c r="BM22" s="95">
        <v>0.16</v>
      </c>
      <c r="BN22" s="95">
        <v>0.01</v>
      </c>
      <c r="BO22" s="95">
        <v>0.03</v>
      </c>
      <c r="BP22" s="95">
        <v>0</v>
      </c>
      <c r="BQ22" s="95">
        <v>0</v>
      </c>
      <c r="BR22" s="95">
        <v>0</v>
      </c>
      <c r="BS22" s="95">
        <v>0.94</v>
      </c>
      <c r="BT22" s="95">
        <v>0</v>
      </c>
      <c r="BU22" s="95">
        <v>0</v>
      </c>
      <c r="BV22" s="95">
        <v>2.66</v>
      </c>
      <c r="BW22" s="95">
        <v>0</v>
      </c>
      <c r="BX22" s="95">
        <v>0</v>
      </c>
      <c r="BY22" s="95">
        <v>0</v>
      </c>
      <c r="BZ22" s="95">
        <v>0</v>
      </c>
      <c r="CA22" s="95">
        <v>0</v>
      </c>
      <c r="CB22" s="95">
        <v>82.11</v>
      </c>
      <c r="CC22" s="95"/>
      <c r="CD22" s="95"/>
      <c r="CE22" s="95">
        <v>42.07</v>
      </c>
      <c r="CF22" s="95"/>
      <c r="CG22" s="95">
        <v>0</v>
      </c>
      <c r="CH22" s="95">
        <v>0</v>
      </c>
      <c r="CI22" s="95">
        <v>0</v>
      </c>
      <c r="CJ22" s="95">
        <v>0</v>
      </c>
      <c r="CK22" s="95">
        <v>0</v>
      </c>
      <c r="CL22" s="95">
        <v>0</v>
      </c>
      <c r="CM22" s="95">
        <v>0</v>
      </c>
      <c r="CN22" s="95">
        <v>0</v>
      </c>
      <c r="CO22" s="95">
        <v>0</v>
      </c>
      <c r="CP22" s="95">
        <v>0</v>
      </c>
      <c r="CQ22" s="95">
        <v>0</v>
      </c>
    </row>
    <row r="23" spans="1:96" s="9" customFormat="1" ht="15" customHeight="1" x14ac:dyDescent="0.25">
      <c r="A23" s="81" t="str">
        <f>""</f>
        <v/>
      </c>
      <c r="B23" s="82" t="s">
        <v>102</v>
      </c>
      <c r="C23" s="83" t="str">
        <f>"50"</f>
        <v>50</v>
      </c>
      <c r="D23" s="94">
        <v>0.48</v>
      </c>
      <c r="E23" s="94">
        <v>0.01</v>
      </c>
      <c r="F23" s="94">
        <v>2.1</v>
      </c>
      <c r="G23" s="94">
        <v>0.03</v>
      </c>
      <c r="H23" s="94">
        <v>3.16</v>
      </c>
      <c r="I23" s="94">
        <v>32.955978500000001</v>
      </c>
      <c r="J23" s="94">
        <v>1.48</v>
      </c>
      <c r="K23" s="94">
        <v>7.0000000000000007E-2</v>
      </c>
      <c r="L23" s="94">
        <v>0</v>
      </c>
      <c r="M23" s="94">
        <v>0</v>
      </c>
      <c r="N23" s="94">
        <v>1.47</v>
      </c>
      <c r="O23" s="94">
        <v>1.5</v>
      </c>
      <c r="P23" s="94">
        <v>0.18</v>
      </c>
      <c r="Q23" s="94">
        <v>0</v>
      </c>
      <c r="R23" s="94">
        <v>0</v>
      </c>
      <c r="S23" s="94">
        <v>0.01</v>
      </c>
      <c r="T23" s="94">
        <v>0.06</v>
      </c>
      <c r="U23" s="94">
        <v>0.88</v>
      </c>
      <c r="V23" s="94">
        <v>122.34</v>
      </c>
      <c r="W23" s="94">
        <v>18.149999999999999</v>
      </c>
      <c r="X23" s="94">
        <v>12.94</v>
      </c>
      <c r="Y23" s="94">
        <v>17.64</v>
      </c>
      <c r="Z23" s="94">
        <v>0.28000000000000003</v>
      </c>
      <c r="AA23" s="94">
        <v>16.23</v>
      </c>
      <c r="AB23" s="94">
        <v>382.21</v>
      </c>
      <c r="AC23" s="94">
        <v>85.61</v>
      </c>
      <c r="AD23" s="94">
        <v>0.21</v>
      </c>
      <c r="AE23" s="94">
        <v>0.02</v>
      </c>
      <c r="AF23" s="94">
        <v>0.02</v>
      </c>
      <c r="AG23" s="94">
        <v>0.2</v>
      </c>
      <c r="AH23" s="94">
        <v>0.34</v>
      </c>
      <c r="AI23" s="94">
        <v>2.8</v>
      </c>
      <c r="AJ23" s="95">
        <v>0</v>
      </c>
      <c r="AK23" s="95">
        <v>12.35</v>
      </c>
      <c r="AL23" s="95">
        <v>11.18</v>
      </c>
      <c r="AM23" s="95">
        <v>25.62</v>
      </c>
      <c r="AN23" s="95">
        <v>13.12</v>
      </c>
      <c r="AO23" s="95">
        <v>8.34</v>
      </c>
      <c r="AP23" s="95">
        <v>30.66</v>
      </c>
      <c r="AQ23" s="95">
        <v>4.05</v>
      </c>
      <c r="AR23" s="95">
        <v>17.93</v>
      </c>
      <c r="AS23" s="95">
        <v>20.309999999999999</v>
      </c>
      <c r="AT23" s="95">
        <v>45.74</v>
      </c>
      <c r="AU23" s="95">
        <v>44.19</v>
      </c>
      <c r="AV23" s="95">
        <v>9.83</v>
      </c>
      <c r="AW23" s="95">
        <v>11.18</v>
      </c>
      <c r="AX23" s="95">
        <v>116.91</v>
      </c>
      <c r="AY23" s="95">
        <v>5.73</v>
      </c>
      <c r="AZ23" s="95">
        <v>67.180000000000007</v>
      </c>
      <c r="BA23" s="95">
        <v>43.78</v>
      </c>
      <c r="BB23" s="95">
        <v>11.15</v>
      </c>
      <c r="BC23" s="95">
        <v>11.54</v>
      </c>
      <c r="BD23" s="95">
        <v>0.09</v>
      </c>
      <c r="BE23" s="95">
        <v>0.02</v>
      </c>
      <c r="BF23" s="95">
        <v>0.02</v>
      </c>
      <c r="BG23" s="95">
        <v>0.05</v>
      </c>
      <c r="BH23" s="95">
        <v>0.06</v>
      </c>
      <c r="BI23" s="95">
        <v>0.2</v>
      </c>
      <c r="BJ23" s="95">
        <v>0</v>
      </c>
      <c r="BK23" s="95">
        <v>0.75</v>
      </c>
      <c r="BL23" s="95">
        <v>0</v>
      </c>
      <c r="BM23" s="95">
        <v>0.25</v>
      </c>
      <c r="BN23" s="95">
        <v>0</v>
      </c>
      <c r="BO23" s="95">
        <v>0</v>
      </c>
      <c r="BP23" s="95">
        <v>0</v>
      </c>
      <c r="BQ23" s="95">
        <v>0.02</v>
      </c>
      <c r="BR23" s="95">
        <v>0.08</v>
      </c>
      <c r="BS23" s="95">
        <v>1.04</v>
      </c>
      <c r="BT23" s="95">
        <v>0</v>
      </c>
      <c r="BU23" s="95">
        <v>0</v>
      </c>
      <c r="BV23" s="95">
        <v>0.39</v>
      </c>
      <c r="BW23" s="95">
        <v>0.01</v>
      </c>
      <c r="BX23" s="95">
        <v>0</v>
      </c>
      <c r="BY23" s="95">
        <v>0</v>
      </c>
      <c r="BZ23" s="95">
        <v>0</v>
      </c>
      <c r="CA23" s="95">
        <v>0</v>
      </c>
      <c r="CB23" s="95">
        <v>53.36</v>
      </c>
      <c r="CC23" s="95"/>
      <c r="CD23" s="95"/>
      <c r="CE23" s="95">
        <v>79.930000000000007</v>
      </c>
      <c r="CF23" s="95"/>
      <c r="CG23" s="95">
        <v>0</v>
      </c>
      <c r="CH23" s="95">
        <v>0</v>
      </c>
      <c r="CI23" s="95">
        <v>0</v>
      </c>
      <c r="CJ23" s="95">
        <v>0</v>
      </c>
      <c r="CK23" s="95">
        <v>0</v>
      </c>
      <c r="CL23" s="95">
        <v>0</v>
      </c>
      <c r="CM23" s="95">
        <v>0</v>
      </c>
      <c r="CN23" s="95">
        <v>0</v>
      </c>
      <c r="CO23" s="95">
        <v>0</v>
      </c>
      <c r="CP23" s="95">
        <v>0.5</v>
      </c>
      <c r="CQ23" s="95">
        <v>0</v>
      </c>
    </row>
    <row r="24" spans="1:96" s="9" customFormat="1" ht="25.5" x14ac:dyDescent="0.25">
      <c r="A24" s="81" t="str">
        <f>""</f>
        <v/>
      </c>
      <c r="B24" s="87" t="s">
        <v>159</v>
      </c>
      <c r="C24" s="102">
        <v>180</v>
      </c>
      <c r="D24" s="94">
        <v>5.9</v>
      </c>
      <c r="E24" s="94">
        <v>0.03</v>
      </c>
      <c r="F24" s="94">
        <v>5.2</v>
      </c>
      <c r="G24" s="94">
        <v>0</v>
      </c>
      <c r="H24" s="94">
        <v>35.9</v>
      </c>
      <c r="I24" s="94">
        <v>213.5</v>
      </c>
      <c r="J24" s="83">
        <v>3.85</v>
      </c>
      <c r="K24" s="83">
        <v>0.17</v>
      </c>
      <c r="L24" s="83">
        <v>0</v>
      </c>
      <c r="M24" s="83">
        <v>0</v>
      </c>
      <c r="N24" s="83">
        <v>1.02</v>
      </c>
      <c r="O24" s="83">
        <v>36.869999999999997</v>
      </c>
      <c r="P24" s="83">
        <v>2.02</v>
      </c>
      <c r="Q24" s="83">
        <v>0</v>
      </c>
      <c r="R24" s="83">
        <v>0</v>
      </c>
      <c r="S24" s="83">
        <v>0</v>
      </c>
      <c r="T24" s="83">
        <v>3.66</v>
      </c>
      <c r="U24" s="83">
        <v>967.31</v>
      </c>
      <c r="V24" s="83">
        <v>58.71</v>
      </c>
      <c r="W24" s="83">
        <v>20.43</v>
      </c>
      <c r="X24" s="83">
        <v>8.9</v>
      </c>
      <c r="Y24" s="83">
        <v>48.4</v>
      </c>
      <c r="Z24" s="83">
        <v>0.92</v>
      </c>
      <c r="AA24" s="83">
        <v>24.54</v>
      </c>
      <c r="AB24" s="83">
        <v>21.08</v>
      </c>
      <c r="AC24" s="83">
        <v>45.27</v>
      </c>
      <c r="AD24" s="83">
        <v>1.07</v>
      </c>
      <c r="AE24" s="83">
        <v>0.06</v>
      </c>
      <c r="AF24" s="83">
        <v>0.02</v>
      </c>
      <c r="AG24" s="83">
        <v>0.48</v>
      </c>
      <c r="AH24" s="83">
        <v>1.94</v>
      </c>
      <c r="AI24" s="83">
        <v>0</v>
      </c>
      <c r="AJ24" s="84">
        <v>0</v>
      </c>
      <c r="AK24" s="84">
        <v>284.36</v>
      </c>
      <c r="AL24" s="84">
        <v>259.95</v>
      </c>
      <c r="AM24" s="84">
        <v>487.05</v>
      </c>
      <c r="AN24" s="84">
        <v>152.07</v>
      </c>
      <c r="AO24" s="84">
        <v>92.76</v>
      </c>
      <c r="AP24" s="84">
        <v>188.42</v>
      </c>
      <c r="AQ24" s="84">
        <v>61.74</v>
      </c>
      <c r="AR24" s="84">
        <v>302.18</v>
      </c>
      <c r="AS24" s="84">
        <v>199.78</v>
      </c>
      <c r="AT24" s="84">
        <v>240.96</v>
      </c>
      <c r="AU24" s="84">
        <v>206.63</v>
      </c>
      <c r="AV24" s="84">
        <v>121.39</v>
      </c>
      <c r="AW24" s="84">
        <v>211.2</v>
      </c>
      <c r="AX24" s="84">
        <v>1855.03</v>
      </c>
      <c r="AY24" s="84">
        <v>0</v>
      </c>
      <c r="AZ24" s="84">
        <v>584.52</v>
      </c>
      <c r="BA24" s="84">
        <v>302.7</v>
      </c>
      <c r="BB24" s="84">
        <v>151.94</v>
      </c>
      <c r="BC24" s="84">
        <v>120.35</v>
      </c>
      <c r="BD24" s="84">
        <v>0.23</v>
      </c>
      <c r="BE24" s="84">
        <v>0.05</v>
      </c>
      <c r="BF24" s="84">
        <v>0.04</v>
      </c>
      <c r="BG24" s="84">
        <v>0.12</v>
      </c>
      <c r="BH24" s="84">
        <v>0.15</v>
      </c>
      <c r="BI24" s="84">
        <v>0.48</v>
      </c>
      <c r="BJ24" s="84">
        <v>0</v>
      </c>
      <c r="BK24" s="84">
        <v>1.6</v>
      </c>
      <c r="BL24" s="84">
        <v>0</v>
      </c>
      <c r="BM24" s="84">
        <v>0.46</v>
      </c>
      <c r="BN24" s="84">
        <v>0</v>
      </c>
      <c r="BO24" s="84">
        <v>0</v>
      </c>
      <c r="BP24" s="84">
        <v>0</v>
      </c>
      <c r="BQ24" s="84">
        <v>0.05</v>
      </c>
      <c r="BR24" s="84">
        <v>0.18</v>
      </c>
      <c r="BS24" s="84">
        <v>1.39</v>
      </c>
      <c r="BT24" s="84">
        <v>0</v>
      </c>
      <c r="BU24" s="84">
        <v>0</v>
      </c>
      <c r="BV24" s="84">
        <v>0.32</v>
      </c>
      <c r="BW24" s="84">
        <v>0.01</v>
      </c>
      <c r="BX24" s="84">
        <v>0</v>
      </c>
      <c r="BY24" s="84">
        <v>0</v>
      </c>
      <c r="BZ24" s="84">
        <v>0</v>
      </c>
      <c r="CA24" s="84">
        <v>0</v>
      </c>
      <c r="CB24" s="84">
        <v>408.76</v>
      </c>
      <c r="CC24" s="85"/>
      <c r="CD24" s="85"/>
      <c r="CE24" s="84">
        <v>28.06</v>
      </c>
      <c r="CF24" s="84"/>
      <c r="CG24" s="84">
        <v>0</v>
      </c>
      <c r="CH24" s="84">
        <v>0</v>
      </c>
      <c r="CI24" s="84">
        <v>0</v>
      </c>
      <c r="CJ24" s="84">
        <v>0</v>
      </c>
      <c r="CK24" s="84">
        <v>0</v>
      </c>
      <c r="CL24" s="84">
        <v>0</v>
      </c>
      <c r="CM24" s="84">
        <v>0</v>
      </c>
      <c r="CN24" s="84">
        <v>0</v>
      </c>
      <c r="CO24" s="84">
        <v>0</v>
      </c>
      <c r="CP24" s="84">
        <v>0</v>
      </c>
      <c r="CQ24" s="84">
        <v>3.33</v>
      </c>
    </row>
    <row r="25" spans="1:96" s="9" customFormat="1" x14ac:dyDescent="0.25">
      <c r="A25" s="81" t="str">
        <f>""</f>
        <v/>
      </c>
      <c r="B25" s="82" t="s">
        <v>160</v>
      </c>
      <c r="C25" s="83" t="str">
        <f>"200"</f>
        <v>200</v>
      </c>
      <c r="D25" s="94">
        <v>0.1</v>
      </c>
      <c r="E25" s="94">
        <v>0</v>
      </c>
      <c r="F25" s="94">
        <v>0</v>
      </c>
      <c r="G25" s="94">
        <v>0.1</v>
      </c>
      <c r="H25" s="94">
        <v>22.1</v>
      </c>
      <c r="I25" s="94">
        <v>85.2</v>
      </c>
      <c r="J25" s="94">
        <v>0.03</v>
      </c>
      <c r="K25" s="94">
        <v>0</v>
      </c>
      <c r="L25" s="94">
        <v>0.03</v>
      </c>
      <c r="M25" s="94">
        <v>0</v>
      </c>
      <c r="N25" s="94">
        <v>11.07</v>
      </c>
      <c r="O25" s="94">
        <v>0</v>
      </c>
      <c r="P25" s="94">
        <v>1.31</v>
      </c>
      <c r="Q25" s="94">
        <v>0</v>
      </c>
      <c r="R25" s="94">
        <v>0</v>
      </c>
      <c r="S25" s="94">
        <v>0.69</v>
      </c>
      <c r="T25" s="94">
        <v>0.28000000000000003</v>
      </c>
      <c r="U25" s="94">
        <v>0</v>
      </c>
      <c r="V25" s="94">
        <v>543.22</v>
      </c>
      <c r="W25" s="94">
        <v>74.89</v>
      </c>
      <c r="X25" s="94">
        <v>53.33</v>
      </c>
      <c r="Y25" s="94">
        <v>60.81</v>
      </c>
      <c r="Z25" s="94">
        <v>1.24</v>
      </c>
      <c r="AA25" s="94">
        <v>0</v>
      </c>
      <c r="AB25" s="94">
        <v>184</v>
      </c>
      <c r="AC25" s="94">
        <v>39.1</v>
      </c>
      <c r="AD25" s="94">
        <v>0.81</v>
      </c>
      <c r="AE25" s="94">
        <v>0.05</v>
      </c>
      <c r="AF25" s="94">
        <v>0.06</v>
      </c>
      <c r="AG25" s="94">
        <v>0.71</v>
      </c>
      <c r="AH25" s="94">
        <v>1.1200000000000001</v>
      </c>
      <c r="AI25" s="94">
        <v>36</v>
      </c>
      <c r="AJ25" s="95">
        <v>0</v>
      </c>
      <c r="AK25" s="95">
        <v>0</v>
      </c>
      <c r="AL25" s="95">
        <v>0</v>
      </c>
      <c r="AM25" s="95">
        <v>29.23</v>
      </c>
      <c r="AN25" s="95">
        <v>33.840000000000003</v>
      </c>
      <c r="AO25" s="95">
        <v>22.28</v>
      </c>
      <c r="AP25" s="95">
        <v>100.58</v>
      </c>
      <c r="AQ25" s="95">
        <v>5.08</v>
      </c>
      <c r="AR25" s="95">
        <v>28.67</v>
      </c>
      <c r="AS25" s="95">
        <v>50.2</v>
      </c>
      <c r="AT25" s="95">
        <v>157.54</v>
      </c>
      <c r="AU25" s="95">
        <v>142.13</v>
      </c>
      <c r="AV25" s="95">
        <v>20.77</v>
      </c>
      <c r="AW25" s="95">
        <v>11.94</v>
      </c>
      <c r="AX25" s="95">
        <v>191.76</v>
      </c>
      <c r="AY25" s="95">
        <v>24.44</v>
      </c>
      <c r="AZ25" s="95">
        <v>190.44</v>
      </c>
      <c r="BA25" s="95">
        <v>134.04</v>
      </c>
      <c r="BB25" s="95">
        <v>22.28</v>
      </c>
      <c r="BC25" s="95">
        <v>29.61</v>
      </c>
      <c r="BD25" s="95">
        <v>0</v>
      </c>
      <c r="BE25" s="95">
        <v>0</v>
      </c>
      <c r="BF25" s="95">
        <v>0</v>
      </c>
      <c r="BG25" s="95">
        <v>0</v>
      </c>
      <c r="BH25" s="95">
        <v>0.02</v>
      </c>
      <c r="BI25" s="95">
        <v>0.04</v>
      </c>
      <c r="BJ25" s="95">
        <v>0</v>
      </c>
      <c r="BK25" s="95">
        <v>0.6</v>
      </c>
      <c r="BL25" s="95">
        <v>0</v>
      </c>
      <c r="BM25" s="95">
        <v>0.27</v>
      </c>
      <c r="BN25" s="95">
        <v>0.02</v>
      </c>
      <c r="BO25" s="95">
        <v>0</v>
      </c>
      <c r="BP25" s="95">
        <v>0</v>
      </c>
      <c r="BQ25" s="95">
        <v>0</v>
      </c>
      <c r="BR25" s="95">
        <v>0.02</v>
      </c>
      <c r="BS25" s="95">
        <v>2.0699999999999998</v>
      </c>
      <c r="BT25" s="95">
        <v>0</v>
      </c>
      <c r="BU25" s="95">
        <v>0</v>
      </c>
      <c r="BV25" s="95">
        <v>1.81</v>
      </c>
      <c r="BW25" s="95">
        <v>0.04</v>
      </c>
      <c r="BX25" s="95">
        <v>0</v>
      </c>
      <c r="BY25" s="95">
        <v>0</v>
      </c>
      <c r="BZ25" s="95">
        <v>0</v>
      </c>
      <c r="CA25" s="95">
        <v>0</v>
      </c>
      <c r="CB25" s="95">
        <v>225</v>
      </c>
      <c r="CC25" s="95"/>
      <c r="CD25" s="95"/>
      <c r="CE25" s="95">
        <v>30.67</v>
      </c>
      <c r="CF25" s="95"/>
      <c r="CG25" s="95">
        <v>0</v>
      </c>
      <c r="CH25" s="95">
        <v>0</v>
      </c>
      <c r="CI25" s="95">
        <v>0</v>
      </c>
      <c r="CJ25" s="95">
        <v>0</v>
      </c>
      <c r="CK25" s="95">
        <v>0</v>
      </c>
      <c r="CL25" s="95">
        <v>0</v>
      </c>
      <c r="CM25" s="95">
        <v>0</v>
      </c>
      <c r="CN25" s="95">
        <v>0</v>
      </c>
      <c r="CO25" s="95">
        <v>0</v>
      </c>
      <c r="CP25" s="95">
        <v>10</v>
      </c>
      <c r="CQ25" s="95">
        <v>0</v>
      </c>
    </row>
    <row r="26" spans="1:96" s="8" customFormat="1" x14ac:dyDescent="0.25">
      <c r="A26" s="86" t="str">
        <f>""</f>
        <v/>
      </c>
      <c r="B26" s="87" t="s">
        <v>104</v>
      </c>
      <c r="C26" s="88" t="str">
        <f>"30"</f>
        <v>30</v>
      </c>
      <c r="D26" s="93">
        <v>2.14</v>
      </c>
      <c r="E26" s="93">
        <v>0</v>
      </c>
      <c r="F26" s="93">
        <v>0.24</v>
      </c>
      <c r="G26" s="93">
        <v>0.27</v>
      </c>
      <c r="H26" s="93">
        <v>12.8</v>
      </c>
      <c r="I26" s="93">
        <v>63.271619999999999</v>
      </c>
      <c r="J26" s="93">
        <v>0.06</v>
      </c>
      <c r="K26" s="93">
        <v>0</v>
      </c>
      <c r="L26" s="93">
        <v>0</v>
      </c>
      <c r="M26" s="93">
        <v>0</v>
      </c>
      <c r="N26" s="93">
        <v>0.3</v>
      </c>
      <c r="O26" s="93">
        <v>12.45</v>
      </c>
      <c r="P26" s="93">
        <v>0.05</v>
      </c>
      <c r="Q26" s="93">
        <v>0</v>
      </c>
      <c r="R26" s="93">
        <v>0</v>
      </c>
      <c r="S26" s="93">
        <v>0.09</v>
      </c>
      <c r="T26" s="93">
        <v>0.54</v>
      </c>
      <c r="U26" s="93">
        <v>113.4</v>
      </c>
      <c r="V26" s="93">
        <v>35.11</v>
      </c>
      <c r="W26" s="93">
        <v>6.07</v>
      </c>
      <c r="X26" s="93">
        <v>8.61</v>
      </c>
      <c r="Y26" s="93">
        <v>22.71</v>
      </c>
      <c r="Z26" s="93">
        <v>0.52</v>
      </c>
      <c r="AA26" s="93">
        <v>0</v>
      </c>
      <c r="AB26" s="93">
        <v>0</v>
      </c>
      <c r="AC26" s="93">
        <v>0</v>
      </c>
      <c r="AD26" s="93">
        <v>0.39</v>
      </c>
      <c r="AE26" s="93">
        <v>0.03</v>
      </c>
      <c r="AF26" s="93">
        <v>0.01</v>
      </c>
      <c r="AG26" s="93">
        <v>0.38</v>
      </c>
      <c r="AH26" s="93">
        <v>0.93</v>
      </c>
      <c r="AI26" s="93">
        <v>0</v>
      </c>
      <c r="AJ26" s="96">
        <v>0</v>
      </c>
      <c r="AK26" s="96">
        <v>103.49</v>
      </c>
      <c r="AL26" s="96">
        <v>107.72</v>
      </c>
      <c r="AM26" s="96">
        <v>164.97</v>
      </c>
      <c r="AN26" s="96">
        <v>54.71</v>
      </c>
      <c r="AO26" s="96">
        <v>32.43</v>
      </c>
      <c r="AP26" s="96">
        <v>64.86</v>
      </c>
      <c r="AQ26" s="96">
        <v>24.53</v>
      </c>
      <c r="AR26" s="96">
        <v>117.31</v>
      </c>
      <c r="AS26" s="96">
        <v>72.760000000000005</v>
      </c>
      <c r="AT26" s="96">
        <v>101.52</v>
      </c>
      <c r="AU26" s="96">
        <v>83.75</v>
      </c>
      <c r="AV26" s="96">
        <v>43.99</v>
      </c>
      <c r="AW26" s="96">
        <v>77.83</v>
      </c>
      <c r="AX26" s="96">
        <v>650.86</v>
      </c>
      <c r="AY26" s="96">
        <v>0</v>
      </c>
      <c r="AZ26" s="96">
        <v>212.06</v>
      </c>
      <c r="BA26" s="96">
        <v>92.21</v>
      </c>
      <c r="BB26" s="96">
        <v>61.19</v>
      </c>
      <c r="BC26" s="96">
        <v>48.5</v>
      </c>
      <c r="BD26" s="96">
        <v>0</v>
      </c>
      <c r="BE26" s="96">
        <v>0</v>
      </c>
      <c r="BF26" s="96">
        <v>0</v>
      </c>
      <c r="BG26" s="96">
        <v>0</v>
      </c>
      <c r="BH26" s="96">
        <v>0</v>
      </c>
      <c r="BI26" s="96">
        <v>0</v>
      </c>
      <c r="BJ26" s="96">
        <v>0</v>
      </c>
      <c r="BK26" s="96">
        <v>0.03</v>
      </c>
      <c r="BL26" s="96">
        <v>0</v>
      </c>
      <c r="BM26" s="96">
        <v>0</v>
      </c>
      <c r="BN26" s="96">
        <v>0</v>
      </c>
      <c r="BO26" s="96">
        <v>0</v>
      </c>
      <c r="BP26" s="96">
        <v>0</v>
      </c>
      <c r="BQ26" s="96">
        <v>0</v>
      </c>
      <c r="BR26" s="96">
        <v>0</v>
      </c>
      <c r="BS26" s="96">
        <v>0.02</v>
      </c>
      <c r="BT26" s="96">
        <v>0</v>
      </c>
      <c r="BU26" s="96">
        <v>0</v>
      </c>
      <c r="BV26" s="96">
        <v>0.11</v>
      </c>
      <c r="BW26" s="96">
        <v>0.01</v>
      </c>
      <c r="BX26" s="96">
        <v>0</v>
      </c>
      <c r="BY26" s="96">
        <v>0</v>
      </c>
      <c r="BZ26" s="96">
        <v>0</v>
      </c>
      <c r="CA26" s="96">
        <v>0</v>
      </c>
      <c r="CB26" s="96">
        <v>11.73</v>
      </c>
      <c r="CC26" s="96"/>
      <c r="CD26" s="96"/>
      <c r="CE26" s="96">
        <v>0</v>
      </c>
      <c r="CF26" s="96"/>
      <c r="CG26" s="96">
        <v>0</v>
      </c>
      <c r="CH26" s="96">
        <v>0</v>
      </c>
      <c r="CI26" s="96">
        <v>0</v>
      </c>
      <c r="CJ26" s="96">
        <v>570</v>
      </c>
      <c r="CK26" s="96">
        <v>219.6</v>
      </c>
      <c r="CL26" s="96">
        <v>394.8</v>
      </c>
      <c r="CM26" s="96">
        <v>4.5599999999999996</v>
      </c>
      <c r="CN26" s="96">
        <v>4.5599999999999996</v>
      </c>
      <c r="CO26" s="96">
        <v>4.5599999999999996</v>
      </c>
      <c r="CP26" s="96">
        <v>0</v>
      </c>
      <c r="CQ26" s="96">
        <v>0</v>
      </c>
    </row>
    <row r="27" spans="1:96" s="10" customFormat="1" x14ac:dyDescent="0.25">
      <c r="A27" s="89"/>
      <c r="B27" s="90" t="s">
        <v>111</v>
      </c>
      <c r="C27" s="77">
        <v>922.5</v>
      </c>
      <c r="D27" s="97">
        <f>SUM(D20:D26)</f>
        <v>32.42</v>
      </c>
      <c r="E27" s="97">
        <f t="shared" ref="E27:I27" si="2">SUM(E20:E26)</f>
        <v>17.110000000000003</v>
      </c>
      <c r="F27" s="97">
        <f t="shared" si="2"/>
        <v>31.95</v>
      </c>
      <c r="G27" s="97">
        <f t="shared" si="2"/>
        <v>10.679999999999998</v>
      </c>
      <c r="H27" s="97">
        <f t="shared" si="2"/>
        <v>117.48</v>
      </c>
      <c r="I27" s="97">
        <f t="shared" si="2"/>
        <v>889.68350580000003</v>
      </c>
      <c r="J27" s="97">
        <v>13.8</v>
      </c>
      <c r="K27" s="97">
        <v>10.62</v>
      </c>
      <c r="L27" s="97">
        <v>0.66</v>
      </c>
      <c r="M27" s="97">
        <v>0</v>
      </c>
      <c r="N27" s="97">
        <v>26.34</v>
      </c>
      <c r="O27" s="97">
        <v>80.33</v>
      </c>
      <c r="P27" s="97">
        <v>9.7799999999999994</v>
      </c>
      <c r="Q27" s="97">
        <v>0</v>
      </c>
      <c r="R27" s="97">
        <v>0</v>
      </c>
      <c r="S27" s="97">
        <v>1.42</v>
      </c>
      <c r="T27" s="97">
        <v>5.01</v>
      </c>
      <c r="U27" s="97">
        <v>392.46</v>
      </c>
      <c r="V27" s="97">
        <v>2129.4</v>
      </c>
      <c r="W27" s="97">
        <v>254.67</v>
      </c>
      <c r="X27" s="97">
        <v>220.99</v>
      </c>
      <c r="Y27" s="97">
        <v>539.36</v>
      </c>
      <c r="Z27" s="97">
        <v>9.06</v>
      </c>
      <c r="AA27" s="97">
        <v>93.04</v>
      </c>
      <c r="AB27" s="97">
        <v>3189.53</v>
      </c>
      <c r="AC27" s="97">
        <v>712.4</v>
      </c>
      <c r="AD27" s="97">
        <v>10.45</v>
      </c>
      <c r="AE27" s="97">
        <v>0.48</v>
      </c>
      <c r="AF27" s="97">
        <v>0.46</v>
      </c>
      <c r="AG27" s="97">
        <v>7.87</v>
      </c>
      <c r="AH27" s="97">
        <v>16.98</v>
      </c>
      <c r="AI27" s="97">
        <v>67.14</v>
      </c>
      <c r="AJ27" s="98">
        <v>0</v>
      </c>
      <c r="AK27" s="98">
        <v>1575.53</v>
      </c>
      <c r="AL27" s="98">
        <v>1308.93</v>
      </c>
      <c r="AM27" s="98">
        <v>2360.9</v>
      </c>
      <c r="AN27" s="98">
        <v>2062.11</v>
      </c>
      <c r="AO27" s="98">
        <v>664.94</v>
      </c>
      <c r="AP27" s="98">
        <v>1384.38</v>
      </c>
      <c r="AQ27" s="98">
        <v>368.28</v>
      </c>
      <c r="AR27" s="98">
        <v>1407.94</v>
      </c>
      <c r="AS27" s="98">
        <v>1662.53</v>
      </c>
      <c r="AT27" s="98">
        <v>2159.7199999999998</v>
      </c>
      <c r="AU27" s="98">
        <v>2939.71</v>
      </c>
      <c r="AV27" s="98">
        <v>928.65</v>
      </c>
      <c r="AW27" s="98">
        <v>1349.45</v>
      </c>
      <c r="AX27" s="98">
        <v>5522.52</v>
      </c>
      <c r="AY27" s="98">
        <v>280.22000000000003</v>
      </c>
      <c r="AZ27" s="98">
        <v>1635.82</v>
      </c>
      <c r="BA27" s="98">
        <v>1593.1</v>
      </c>
      <c r="BB27" s="98">
        <v>1074.6300000000001</v>
      </c>
      <c r="BC27" s="98">
        <v>525.46</v>
      </c>
      <c r="BD27" s="98">
        <v>0.3</v>
      </c>
      <c r="BE27" s="98">
        <v>7.0000000000000007E-2</v>
      </c>
      <c r="BF27" s="98">
        <v>0.06</v>
      </c>
      <c r="BG27" s="98">
        <v>0.15</v>
      </c>
      <c r="BH27" s="98">
        <v>0.23</v>
      </c>
      <c r="BI27" s="98">
        <v>0.72</v>
      </c>
      <c r="BJ27" s="98">
        <v>0</v>
      </c>
      <c r="BK27" s="98">
        <v>4.2699999999999996</v>
      </c>
      <c r="BL27" s="98">
        <v>0</v>
      </c>
      <c r="BM27" s="98">
        <v>1.82</v>
      </c>
      <c r="BN27" s="98">
        <v>0.08</v>
      </c>
      <c r="BO27" s="98">
        <v>0.09</v>
      </c>
      <c r="BP27" s="98">
        <v>0</v>
      </c>
      <c r="BQ27" s="98">
        <v>7.0000000000000007E-2</v>
      </c>
      <c r="BR27" s="98">
        <v>0.27</v>
      </c>
      <c r="BS27" s="98">
        <v>9.7200000000000006</v>
      </c>
      <c r="BT27" s="98">
        <v>0</v>
      </c>
      <c r="BU27" s="98">
        <v>0</v>
      </c>
      <c r="BV27" s="98">
        <v>12.78</v>
      </c>
      <c r="BW27" s="98">
        <v>0.11</v>
      </c>
      <c r="BX27" s="98">
        <v>0</v>
      </c>
      <c r="BY27" s="98">
        <v>0</v>
      </c>
      <c r="BZ27" s="98">
        <v>0</v>
      </c>
      <c r="CA27" s="98">
        <v>0</v>
      </c>
      <c r="CB27" s="98">
        <v>1053.8599999999999</v>
      </c>
      <c r="CC27" s="98"/>
      <c r="CD27" s="98">
        <f>$I$27/$I$28*100</f>
        <v>62.022719726017129</v>
      </c>
      <c r="CE27" s="98">
        <v>624.63</v>
      </c>
      <c r="CF27" s="98"/>
      <c r="CG27" s="98">
        <v>0</v>
      </c>
      <c r="CH27" s="98">
        <v>0</v>
      </c>
      <c r="CI27" s="98">
        <v>0</v>
      </c>
      <c r="CJ27" s="98">
        <v>570</v>
      </c>
      <c r="CK27" s="98">
        <v>219.6</v>
      </c>
      <c r="CL27" s="98">
        <v>394.8</v>
      </c>
      <c r="CM27" s="98">
        <v>4.5599999999999996</v>
      </c>
      <c r="CN27" s="98">
        <v>4.5599999999999996</v>
      </c>
      <c r="CO27" s="98">
        <v>4.5599999999999996</v>
      </c>
      <c r="CP27" s="98">
        <v>15.5</v>
      </c>
      <c r="CQ27" s="98">
        <v>0.25</v>
      </c>
    </row>
    <row r="28" spans="1:96" s="10" customFormat="1" x14ac:dyDescent="0.25">
      <c r="A28" s="89"/>
      <c r="B28" s="90" t="s">
        <v>112</v>
      </c>
      <c r="C28" s="91"/>
      <c r="D28" s="97">
        <f>D17+D27</f>
        <v>51.08</v>
      </c>
      <c r="E28" s="97">
        <f t="shared" ref="E28:I28" si="3">E17+E27</f>
        <v>26.82</v>
      </c>
      <c r="F28" s="97">
        <f t="shared" si="3"/>
        <v>50.45</v>
      </c>
      <c r="G28" s="97">
        <f t="shared" si="3"/>
        <v>14.389999999999997</v>
      </c>
      <c r="H28" s="97">
        <f t="shared" si="3"/>
        <v>196.99</v>
      </c>
      <c r="I28" s="97">
        <f t="shared" si="3"/>
        <v>1434.4477471</v>
      </c>
      <c r="J28" s="97">
        <v>22.98</v>
      </c>
      <c r="K28" s="97">
        <v>10.85</v>
      </c>
      <c r="L28" s="97">
        <v>0.66</v>
      </c>
      <c r="M28" s="97">
        <v>0</v>
      </c>
      <c r="N28" s="97">
        <v>51.28</v>
      </c>
      <c r="O28" s="97">
        <v>137.02000000000001</v>
      </c>
      <c r="P28" s="97">
        <v>20.67</v>
      </c>
      <c r="Q28" s="97">
        <v>0</v>
      </c>
      <c r="R28" s="97">
        <v>0</v>
      </c>
      <c r="S28" s="97">
        <v>2.2999999999999998</v>
      </c>
      <c r="T28" s="97">
        <v>8</v>
      </c>
      <c r="U28" s="97">
        <v>563.41</v>
      </c>
      <c r="V28" s="97">
        <v>3341.13</v>
      </c>
      <c r="W28" s="97">
        <v>364.12</v>
      </c>
      <c r="X28" s="97">
        <v>454.6</v>
      </c>
      <c r="Y28" s="97">
        <v>949.12</v>
      </c>
      <c r="Z28" s="97">
        <v>19.07</v>
      </c>
      <c r="AA28" s="97">
        <v>146.08000000000001</v>
      </c>
      <c r="AB28" s="97">
        <v>3746.45</v>
      </c>
      <c r="AC28" s="97">
        <v>871.82</v>
      </c>
      <c r="AD28" s="97">
        <v>12.57</v>
      </c>
      <c r="AE28" s="97">
        <v>0.85</v>
      </c>
      <c r="AF28" s="97">
        <v>0.73</v>
      </c>
      <c r="AG28" s="97">
        <v>13.54</v>
      </c>
      <c r="AH28" s="97">
        <v>29.74</v>
      </c>
      <c r="AI28" s="97">
        <v>83.36</v>
      </c>
      <c r="AJ28" s="98">
        <v>0</v>
      </c>
      <c r="AK28" s="98">
        <v>2680.88</v>
      </c>
      <c r="AL28" s="98">
        <v>2181.9499999999998</v>
      </c>
      <c r="AM28" s="98">
        <v>3909.36</v>
      </c>
      <c r="AN28" s="98">
        <v>3388.42</v>
      </c>
      <c r="AO28" s="98">
        <v>1206.54</v>
      </c>
      <c r="AP28" s="98">
        <v>2286.11</v>
      </c>
      <c r="AQ28" s="98">
        <v>653.51</v>
      </c>
      <c r="AR28" s="98">
        <v>2433.9</v>
      </c>
      <c r="AS28" s="98">
        <v>2816.32</v>
      </c>
      <c r="AT28" s="98">
        <v>3866.2</v>
      </c>
      <c r="AU28" s="98">
        <v>5028.16</v>
      </c>
      <c r="AV28" s="98">
        <v>1595.17</v>
      </c>
      <c r="AW28" s="98">
        <v>2503.1999999999998</v>
      </c>
      <c r="AX28" s="98">
        <v>9701.41</v>
      </c>
      <c r="AY28" s="98">
        <v>446.64</v>
      </c>
      <c r="AZ28" s="98">
        <v>2769.57</v>
      </c>
      <c r="BA28" s="98">
        <v>2716.57</v>
      </c>
      <c r="BB28" s="98">
        <v>1842.69</v>
      </c>
      <c r="BC28" s="98">
        <v>1002.96</v>
      </c>
      <c r="BD28" s="98">
        <v>0.61</v>
      </c>
      <c r="BE28" s="98">
        <v>0.13</v>
      </c>
      <c r="BF28" s="98">
        <v>0.12</v>
      </c>
      <c r="BG28" s="98">
        <v>0.31</v>
      </c>
      <c r="BH28" s="98">
        <v>0.45</v>
      </c>
      <c r="BI28" s="98">
        <v>1.39</v>
      </c>
      <c r="BJ28" s="98">
        <v>0</v>
      </c>
      <c r="BK28" s="98">
        <v>7.3</v>
      </c>
      <c r="BL28" s="98">
        <v>0</v>
      </c>
      <c r="BM28" s="98">
        <v>2.73</v>
      </c>
      <c r="BN28" s="98">
        <v>0.1</v>
      </c>
      <c r="BO28" s="98">
        <v>0.09</v>
      </c>
      <c r="BP28" s="98">
        <v>0</v>
      </c>
      <c r="BQ28" s="98">
        <v>0.14000000000000001</v>
      </c>
      <c r="BR28" s="98">
        <v>0.54</v>
      </c>
      <c r="BS28" s="98">
        <v>14.49</v>
      </c>
      <c r="BT28" s="98">
        <v>0.02</v>
      </c>
      <c r="BU28" s="98">
        <v>0</v>
      </c>
      <c r="BV28" s="98">
        <v>15.54</v>
      </c>
      <c r="BW28" s="98">
        <v>0.23</v>
      </c>
      <c r="BX28" s="98">
        <v>0</v>
      </c>
      <c r="BY28" s="98">
        <v>0</v>
      </c>
      <c r="BZ28" s="98">
        <v>0</v>
      </c>
      <c r="CA28" s="98">
        <v>0</v>
      </c>
      <c r="CB28" s="98">
        <v>1584.85</v>
      </c>
      <c r="CC28" s="98"/>
      <c r="CD28" s="98"/>
      <c r="CE28" s="98">
        <v>770.49</v>
      </c>
      <c r="CF28" s="98"/>
      <c r="CG28" s="98">
        <v>3.95</v>
      </c>
      <c r="CH28" s="98">
        <v>3.95</v>
      </c>
      <c r="CI28" s="98">
        <v>3.95</v>
      </c>
      <c r="CJ28" s="98">
        <v>2840.8</v>
      </c>
      <c r="CK28" s="98">
        <v>1538.4</v>
      </c>
      <c r="CL28" s="98">
        <v>2189.6</v>
      </c>
      <c r="CM28" s="98">
        <v>19.88</v>
      </c>
      <c r="CN28" s="98">
        <v>14.62</v>
      </c>
      <c r="CO28" s="98">
        <v>17.25</v>
      </c>
      <c r="CP28" s="98">
        <v>31</v>
      </c>
      <c r="CQ28" s="98">
        <v>0.25</v>
      </c>
    </row>
    <row r="29" spans="1:96" ht="25.5" x14ac:dyDescent="0.25">
      <c r="A29" s="75"/>
      <c r="B29" s="92" t="s">
        <v>113</v>
      </c>
      <c r="C29" s="77"/>
      <c r="D29" s="99">
        <v>54</v>
      </c>
      <c r="E29" s="99">
        <v>0</v>
      </c>
      <c r="F29" s="99">
        <v>55.199999999999996</v>
      </c>
      <c r="G29" s="99">
        <v>0</v>
      </c>
      <c r="H29" s="99">
        <v>229.79999999999998</v>
      </c>
      <c r="I29" s="99">
        <v>1632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>
        <v>0</v>
      </c>
      <c r="X29" s="99">
        <v>0</v>
      </c>
      <c r="Y29" s="99">
        <v>0</v>
      </c>
      <c r="Z29" s="99">
        <v>0</v>
      </c>
      <c r="AA29" s="99"/>
      <c r="AB29" s="99">
        <v>0</v>
      </c>
      <c r="AC29" s="99">
        <v>540</v>
      </c>
      <c r="AD29" s="99">
        <v>0</v>
      </c>
      <c r="AE29" s="99">
        <v>0.84</v>
      </c>
      <c r="AF29" s="99"/>
      <c r="AG29" s="99"/>
      <c r="AH29" s="99"/>
      <c r="AI29" s="99">
        <v>42</v>
      </c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</row>
    <row r="30" spans="1:96" x14ac:dyDescent="0.25">
      <c r="A30" s="75"/>
      <c r="B30" s="92" t="s">
        <v>114</v>
      </c>
      <c r="C30" s="77"/>
      <c r="D30" s="99">
        <f t="shared" ref="D30:I30" si="4">D28-D29</f>
        <v>-2.9200000000000017</v>
      </c>
      <c r="E30" s="99">
        <f t="shared" si="4"/>
        <v>26.82</v>
      </c>
      <c r="F30" s="99">
        <f t="shared" si="4"/>
        <v>-4.7499999999999929</v>
      </c>
      <c r="G30" s="99">
        <f t="shared" si="4"/>
        <v>14.389999999999997</v>
      </c>
      <c r="H30" s="99">
        <f t="shared" si="4"/>
        <v>-32.809999999999974</v>
      </c>
      <c r="I30" s="99">
        <f t="shared" si="4"/>
        <v>-197.55225289999998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>
        <f t="shared" ref="W30:AE30" si="5">W28-W29</f>
        <v>364.12</v>
      </c>
      <c r="X30" s="99">
        <f t="shared" si="5"/>
        <v>454.6</v>
      </c>
      <c r="Y30" s="99">
        <f t="shared" si="5"/>
        <v>949.12</v>
      </c>
      <c r="Z30" s="99">
        <f t="shared" si="5"/>
        <v>19.07</v>
      </c>
      <c r="AA30" s="99">
        <f t="shared" si="5"/>
        <v>146.08000000000001</v>
      </c>
      <c r="AB30" s="99">
        <f t="shared" si="5"/>
        <v>3746.45</v>
      </c>
      <c r="AC30" s="99">
        <f t="shared" si="5"/>
        <v>331.82000000000005</v>
      </c>
      <c r="AD30" s="99">
        <f t="shared" si="5"/>
        <v>12.57</v>
      </c>
      <c r="AE30" s="99">
        <f t="shared" si="5"/>
        <v>1.0000000000000009E-2</v>
      </c>
      <c r="AF30" s="99"/>
      <c r="AG30" s="99"/>
      <c r="AH30" s="99"/>
      <c r="AI30" s="99">
        <f>AI28-AI29</f>
        <v>41.36</v>
      </c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</row>
    <row r="31" spans="1:96" ht="25.5" x14ac:dyDescent="0.25">
      <c r="A31" s="75"/>
      <c r="B31" s="92" t="s">
        <v>115</v>
      </c>
      <c r="C31" s="77"/>
      <c r="D31" s="99">
        <v>15</v>
      </c>
      <c r="E31" s="99"/>
      <c r="F31" s="99">
        <v>32</v>
      </c>
      <c r="G31" s="99"/>
      <c r="H31" s="99">
        <v>53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</row>
    <row r="32" spans="1:96" x14ac:dyDescent="0.25">
      <c r="A32" s="75"/>
      <c r="B32" s="92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9"/>
      <c r="CD32" s="79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</row>
    <row r="33" spans="1:95" x14ac:dyDescent="0.25">
      <c r="A33" s="62"/>
      <c r="B33" s="65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64"/>
      <c r="CD33" s="64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</row>
    <row r="34" spans="1:95" x14ac:dyDescent="0.25">
      <c r="A34" s="62"/>
      <c r="B34" s="65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64"/>
      <c r="CD34" s="64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</row>
    <row r="35" spans="1:95" x14ac:dyDescent="0.25">
      <c r="A35" s="62"/>
      <c r="B35" s="65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64"/>
      <c r="CD35" s="64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</row>
    <row r="36" spans="1:95" x14ac:dyDescent="0.25">
      <c r="A36" s="62"/>
      <c r="B36" s="65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64"/>
      <c r="CD36" s="64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</row>
    <row r="37" spans="1:95" x14ac:dyDescent="0.25">
      <c r="A37" s="62"/>
      <c r="B37" s="65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64"/>
      <c r="CD37" s="64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</row>
    <row r="38" spans="1:95" x14ac:dyDescent="0.25">
      <c r="A38" s="62"/>
      <c r="B38" s="65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64"/>
      <c r="CD38" s="64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</row>
    <row r="39" spans="1:95" x14ac:dyDescent="0.25">
      <c r="A39" s="62"/>
      <c r="B39" s="65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64"/>
      <c r="CD39" s="64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</row>
    <row r="40" spans="1:95" x14ac:dyDescent="0.25">
      <c r="A40" s="62"/>
      <c r="B40" s="65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64"/>
      <c r="CD40" s="64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</row>
    <row r="41" spans="1:95" x14ac:dyDescent="0.25">
      <c r="A41" s="62"/>
      <c r="B41" s="65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64"/>
      <c r="CD41" s="64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</row>
    <row r="42" spans="1:95" x14ac:dyDescent="0.25">
      <c r="A42" s="62"/>
      <c r="B42" s="65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64"/>
      <c r="CD42" s="64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</row>
    <row r="43" spans="1:95" x14ac:dyDescent="0.25">
      <c r="A43" s="62"/>
      <c r="B43" s="65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64"/>
      <c r="CD43" s="64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</row>
    <row r="44" spans="1:95" x14ac:dyDescent="0.25">
      <c r="A44" s="62"/>
      <c r="B44" s="65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64"/>
      <c r="CD44" s="64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</row>
    <row r="45" spans="1:95" x14ac:dyDescent="0.25">
      <c r="A45" s="62"/>
      <c r="B45" s="65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64"/>
      <c r="CD45" s="64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</row>
    <row r="46" spans="1:95" x14ac:dyDescent="0.25">
      <c r="A46" s="62"/>
      <c r="B46" s="65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64"/>
      <c r="CD46" s="64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</row>
    <row r="47" spans="1:95" x14ac:dyDescent="0.25">
      <c r="A47" s="62"/>
      <c r="B47" s="65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64"/>
      <c r="CD47" s="64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</row>
    <row r="48" spans="1:95" x14ac:dyDescent="0.25">
      <c r="A48" s="62"/>
      <c r="B48" s="6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64"/>
      <c r="CD48" s="64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</row>
    <row r="49" spans="1:95" x14ac:dyDescent="0.25">
      <c r="A49" s="62"/>
      <c r="B49" s="65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64"/>
      <c r="CD49" s="64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</row>
    <row r="50" spans="1:95" x14ac:dyDescent="0.25">
      <c r="A50" s="62"/>
      <c r="B50" s="65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64"/>
      <c r="CD50" s="64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</row>
    <row r="51" spans="1:95" x14ac:dyDescent="0.25">
      <c r="A51" s="62"/>
      <c r="B51" s="65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64"/>
      <c r="CD51" s="64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</row>
    <row r="52" spans="1:95" x14ac:dyDescent="0.25">
      <c r="A52" s="62"/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64"/>
      <c r="CD52" s="64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</row>
    <row r="53" spans="1:95" x14ac:dyDescent="0.25">
      <c r="A53" s="62"/>
      <c r="B53" s="65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64"/>
      <c r="CD53" s="64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</row>
    <row r="54" spans="1:95" x14ac:dyDescent="0.25">
      <c r="A54" s="62"/>
      <c r="B54" s="65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64"/>
      <c r="CD54" s="64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</row>
    <row r="55" spans="1:95" x14ac:dyDescent="0.25">
      <c r="A55" s="62"/>
      <c r="B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64"/>
      <c r="CD55" s="64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</row>
    <row r="56" spans="1:95" x14ac:dyDescent="0.25">
      <c r="A56" s="62"/>
      <c r="B56" s="65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64"/>
      <c r="CD56" s="64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</row>
    <row r="57" spans="1:95" x14ac:dyDescent="0.25">
      <c r="A57" s="62"/>
      <c r="B57" s="65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64"/>
      <c r="CD57" s="64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</row>
    <row r="58" spans="1:95" x14ac:dyDescent="0.25">
      <c r="A58" s="62"/>
      <c r="B58" s="65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64"/>
      <c r="CD58" s="64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</row>
    <row r="59" spans="1:95" x14ac:dyDescent="0.25">
      <c r="A59" s="62"/>
      <c r="B59" s="65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64"/>
      <c r="CD59" s="64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</row>
    <row r="60" spans="1:95" x14ac:dyDescent="0.25">
      <c r="A60" s="62"/>
      <c r="B60" s="65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64"/>
      <c r="CD60" s="64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</row>
    <row r="61" spans="1:95" x14ac:dyDescent="0.25">
      <c r="A61" s="62"/>
      <c r="B61" s="65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64"/>
      <c r="CD61" s="64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</row>
    <row r="62" spans="1:95" x14ac:dyDescent="0.25">
      <c r="A62" s="62"/>
      <c r="B62" s="65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64"/>
      <c r="CD62" s="64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</row>
    <row r="63" spans="1:95" x14ac:dyDescent="0.25">
      <c r="A63" s="62"/>
      <c r="B63" s="65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64"/>
      <c r="CD63" s="64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</row>
    <row r="64" spans="1:95" x14ac:dyDescent="0.25">
      <c r="A64" s="62"/>
      <c r="B64" s="65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64"/>
      <c r="CD64" s="64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</row>
    <row r="65" spans="1:95" x14ac:dyDescent="0.25">
      <c r="A65" s="62"/>
      <c r="B65" s="65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64"/>
      <c r="CD65" s="64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</row>
    <row r="66" spans="1:95" x14ac:dyDescent="0.25">
      <c r="A66" s="62"/>
      <c r="B66" s="65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64"/>
      <c r="CD66" s="64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</row>
    <row r="67" spans="1:95" x14ac:dyDescent="0.25">
      <c r="A67" s="62"/>
      <c r="B67" s="65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64"/>
      <c r="CD67" s="64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</row>
    <row r="68" spans="1:95" x14ac:dyDescent="0.25">
      <c r="A68" s="62"/>
      <c r="B68" s="65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64"/>
      <c r="CD68" s="64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</row>
    <row r="69" spans="1:95" x14ac:dyDescent="0.25">
      <c r="A69" s="62"/>
      <c r="B69" s="65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64"/>
      <c r="CD69" s="64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</row>
    <row r="70" spans="1:95" x14ac:dyDescent="0.25">
      <c r="A70" s="62"/>
      <c r="B70" s="65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64"/>
      <c r="CD70" s="64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</row>
  </sheetData>
  <mergeCells count="27"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AI6:CD6"/>
    <mergeCell ref="B8:B9"/>
    <mergeCell ref="AI8:AI9"/>
    <mergeCell ref="CG8:CG9"/>
    <mergeCell ref="CH8:CH9"/>
    <mergeCell ref="CI8:CI9"/>
    <mergeCell ref="C8:C9"/>
    <mergeCell ref="D8:E8"/>
    <mergeCell ref="CD8:CD9"/>
    <mergeCell ref="CC8:CC9"/>
    <mergeCell ref="CE8:CE9"/>
    <mergeCell ref="CF8:CF9"/>
    <mergeCell ref="CO8:CO9"/>
    <mergeCell ref="CJ8:CJ9"/>
    <mergeCell ref="CK8:CK9"/>
    <mergeCell ref="CL8:CL9"/>
    <mergeCell ref="CM8:CM9"/>
    <mergeCell ref="CN8:CN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2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56" customWidth="1"/>
    <col min="6" max="6" width="9.140625" style="12"/>
    <col min="7" max="7" width="13.42578125" style="12" customWidth="1"/>
    <col min="8" max="8" width="7.7109375" style="12" customWidth="1"/>
    <col min="9" max="9" width="7.85546875" style="12" customWidth="1"/>
    <col min="10" max="10" width="10.42578125" style="12" customWidth="1"/>
    <col min="11" max="16384" width="9.140625" style="12"/>
  </cols>
  <sheetData>
    <row r="1" spans="1:10" x14ac:dyDescent="0.25">
      <c r="A1" s="12" t="s">
        <v>117</v>
      </c>
      <c r="B1" s="109" t="s">
        <v>118</v>
      </c>
      <c r="C1" s="110"/>
      <c r="D1" s="111"/>
      <c r="E1" s="12" t="s">
        <v>119</v>
      </c>
      <c r="F1" s="13"/>
      <c r="I1" s="12" t="s">
        <v>120</v>
      </c>
      <c r="J1" s="14"/>
    </row>
    <row r="2" spans="1:10" ht="7.5" customHeight="1" thickBot="1" x14ac:dyDescent="0.3">
      <c r="E2" s="12"/>
    </row>
    <row r="3" spans="1:10" ht="15.75" thickBot="1" x14ac:dyDescent="0.3">
      <c r="A3" s="15" t="s">
        <v>121</v>
      </c>
      <c r="B3" s="16" t="s">
        <v>122</v>
      </c>
      <c r="C3" s="16" t="s">
        <v>123</v>
      </c>
      <c r="D3" s="16" t="s">
        <v>124</v>
      </c>
      <c r="E3" s="16" t="s">
        <v>125</v>
      </c>
      <c r="F3" s="16" t="s">
        <v>126</v>
      </c>
      <c r="G3" s="16" t="s">
        <v>127</v>
      </c>
      <c r="H3" s="16" t="s">
        <v>128</v>
      </c>
      <c r="I3" s="16" t="s">
        <v>129</v>
      </c>
      <c r="J3" s="17" t="s">
        <v>130</v>
      </c>
    </row>
    <row r="4" spans="1:10" x14ac:dyDescent="0.25">
      <c r="A4" s="18" t="s">
        <v>100</v>
      </c>
      <c r="B4" s="19" t="s">
        <v>131</v>
      </c>
      <c r="C4" s="57" t="s">
        <v>149</v>
      </c>
      <c r="D4" s="21" t="s">
        <v>101</v>
      </c>
      <c r="E4" s="22" t="s">
        <v>150</v>
      </c>
      <c r="F4" s="23"/>
      <c r="G4" s="24">
        <v>119.20537200000001</v>
      </c>
      <c r="H4" s="24">
        <v>9.4600000000000009</v>
      </c>
      <c r="I4" s="24">
        <v>7.37</v>
      </c>
      <c r="J4" s="25">
        <v>3.79</v>
      </c>
    </row>
    <row r="5" spans="1:10" x14ac:dyDescent="0.25">
      <c r="A5" s="26"/>
      <c r="B5" s="27"/>
      <c r="C5" s="58" t="s">
        <v>149</v>
      </c>
      <c r="D5" s="28" t="s">
        <v>102</v>
      </c>
      <c r="E5" s="13" t="s">
        <v>150</v>
      </c>
      <c r="F5" s="29"/>
      <c r="G5" s="30">
        <v>32.955978500000001</v>
      </c>
      <c r="H5" s="30">
        <v>0.48</v>
      </c>
      <c r="I5" s="30">
        <v>2.1</v>
      </c>
      <c r="J5" s="31">
        <v>3.16</v>
      </c>
    </row>
    <row r="6" spans="1:10" x14ac:dyDescent="0.25">
      <c r="A6" s="26"/>
      <c r="B6" s="32" t="s">
        <v>132</v>
      </c>
      <c r="C6" s="58" t="s">
        <v>149</v>
      </c>
      <c r="D6" s="28" t="s">
        <v>103</v>
      </c>
      <c r="E6" s="13" t="s">
        <v>151</v>
      </c>
      <c r="F6" s="29"/>
      <c r="G6" s="30">
        <v>53.136642799999997</v>
      </c>
      <c r="H6" s="30">
        <v>0.18</v>
      </c>
      <c r="I6" s="30">
        <v>0.04</v>
      </c>
      <c r="J6" s="31">
        <v>13.75</v>
      </c>
    </row>
    <row r="7" spans="1:10" x14ac:dyDescent="0.25">
      <c r="A7" s="26"/>
      <c r="B7" s="32" t="s">
        <v>133</v>
      </c>
      <c r="C7" s="58" t="s">
        <v>149</v>
      </c>
      <c r="D7" s="28" t="s">
        <v>104</v>
      </c>
      <c r="E7" s="13" t="s">
        <v>152</v>
      </c>
      <c r="F7" s="29"/>
      <c r="G7" s="30">
        <v>42.181079999999994</v>
      </c>
      <c r="H7" s="30">
        <v>1.43</v>
      </c>
      <c r="I7" s="30">
        <v>0.16</v>
      </c>
      <c r="J7" s="31">
        <v>8.5399999999999991</v>
      </c>
    </row>
    <row r="8" spans="1:10" x14ac:dyDescent="0.25">
      <c r="A8" s="26"/>
      <c r="B8" s="32" t="s">
        <v>134</v>
      </c>
      <c r="C8" s="58" t="s">
        <v>149</v>
      </c>
      <c r="D8" s="28" t="s">
        <v>105</v>
      </c>
      <c r="E8" s="13" t="s">
        <v>153</v>
      </c>
      <c r="F8" s="29"/>
      <c r="G8" s="30">
        <v>44.454799999999999</v>
      </c>
      <c r="H8" s="30">
        <v>0.38</v>
      </c>
      <c r="I8" s="30">
        <v>0.35</v>
      </c>
      <c r="J8" s="31">
        <v>10.56</v>
      </c>
    </row>
    <row r="9" spans="1:10" ht="30" x14ac:dyDescent="0.25">
      <c r="A9" s="26"/>
      <c r="B9" s="27"/>
      <c r="C9" s="58" t="s">
        <v>149</v>
      </c>
      <c r="D9" s="28" t="s">
        <v>106</v>
      </c>
      <c r="E9" s="13" t="s">
        <v>154</v>
      </c>
      <c r="F9" s="29"/>
      <c r="G9" s="30">
        <v>303.27633194399999</v>
      </c>
      <c r="H9" s="30">
        <v>10.4</v>
      </c>
      <c r="I9" s="30">
        <v>7.13</v>
      </c>
      <c r="J9" s="31">
        <v>52.74</v>
      </c>
    </row>
    <row r="10" spans="1:10" ht="15.75" thickBot="1" x14ac:dyDescent="0.3">
      <c r="A10" s="33"/>
      <c r="B10" s="34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8" t="s">
        <v>135</v>
      </c>
      <c r="B11" s="40" t="s">
        <v>134</v>
      </c>
      <c r="C11" s="20"/>
      <c r="D11" s="21"/>
      <c r="E11" s="22"/>
      <c r="F11" s="23"/>
      <c r="G11" s="24"/>
      <c r="H11" s="24"/>
      <c r="I11" s="24"/>
      <c r="J11" s="25"/>
    </row>
    <row r="12" spans="1:10" x14ac:dyDescent="0.25">
      <c r="A12" s="26"/>
      <c r="B12" s="27"/>
      <c r="C12" s="27"/>
      <c r="D12" s="28"/>
      <c r="E12" s="13"/>
      <c r="F12" s="29"/>
      <c r="G12" s="30"/>
      <c r="H12" s="30"/>
      <c r="I12" s="30"/>
      <c r="J12" s="31"/>
    </row>
    <row r="13" spans="1:10" ht="15.75" thickBot="1" x14ac:dyDescent="0.3">
      <c r="A13" s="33"/>
      <c r="B13" s="34"/>
      <c r="C13" s="34"/>
      <c r="D13" s="35"/>
      <c r="E13" s="36"/>
      <c r="F13" s="37"/>
      <c r="G13" s="38"/>
      <c r="H13" s="38"/>
      <c r="I13" s="38"/>
      <c r="J13" s="39"/>
    </row>
    <row r="14" spans="1:10" x14ac:dyDescent="0.25">
      <c r="A14" s="26" t="s">
        <v>136</v>
      </c>
      <c r="B14" s="41" t="s">
        <v>137</v>
      </c>
      <c r="C14" s="42"/>
      <c r="D14" s="43"/>
      <c r="E14" s="44"/>
      <c r="F14" s="45"/>
      <c r="G14" s="46"/>
      <c r="H14" s="46"/>
      <c r="I14" s="46"/>
      <c r="J14" s="47"/>
    </row>
    <row r="15" spans="1:10" x14ac:dyDescent="0.25">
      <c r="A15" s="26"/>
      <c r="B15" s="32" t="s">
        <v>138</v>
      </c>
      <c r="C15" s="27"/>
      <c r="D15" s="28"/>
      <c r="E15" s="13"/>
      <c r="F15" s="29"/>
      <c r="G15" s="30"/>
      <c r="H15" s="30"/>
      <c r="I15" s="30"/>
      <c r="J15" s="31"/>
    </row>
    <row r="16" spans="1:10" x14ac:dyDescent="0.25">
      <c r="A16" s="26"/>
      <c r="B16" s="32" t="s">
        <v>139</v>
      </c>
      <c r="C16" s="27"/>
      <c r="D16" s="28"/>
      <c r="E16" s="13"/>
      <c r="F16" s="29"/>
      <c r="G16" s="30"/>
      <c r="H16" s="30"/>
      <c r="I16" s="30"/>
      <c r="J16" s="31"/>
    </row>
    <row r="17" spans="1:10" x14ac:dyDescent="0.25">
      <c r="A17" s="26"/>
      <c r="B17" s="32" t="s">
        <v>140</v>
      </c>
      <c r="C17" s="27"/>
      <c r="D17" s="28"/>
      <c r="E17" s="13"/>
      <c r="F17" s="29"/>
      <c r="G17" s="30"/>
      <c r="H17" s="30"/>
      <c r="I17" s="30"/>
      <c r="J17" s="31"/>
    </row>
    <row r="18" spans="1:10" x14ac:dyDescent="0.25">
      <c r="A18" s="26"/>
      <c r="B18" s="32" t="s">
        <v>141</v>
      </c>
      <c r="C18" s="27"/>
      <c r="D18" s="28"/>
      <c r="E18" s="13"/>
      <c r="F18" s="29"/>
      <c r="G18" s="30"/>
      <c r="H18" s="30"/>
      <c r="I18" s="30"/>
      <c r="J18" s="31"/>
    </row>
    <row r="19" spans="1:10" x14ac:dyDescent="0.25">
      <c r="A19" s="26"/>
      <c r="B19" s="32" t="s">
        <v>142</v>
      </c>
      <c r="C19" s="27"/>
      <c r="D19" s="28"/>
      <c r="E19" s="13"/>
      <c r="F19" s="29"/>
      <c r="G19" s="30"/>
      <c r="H19" s="30"/>
      <c r="I19" s="30"/>
      <c r="J19" s="31"/>
    </row>
    <row r="20" spans="1:10" x14ac:dyDescent="0.25">
      <c r="A20" s="26"/>
      <c r="B20" s="32" t="s">
        <v>143</v>
      </c>
      <c r="C20" s="27"/>
      <c r="D20" s="28"/>
      <c r="E20" s="13"/>
      <c r="F20" s="29"/>
      <c r="G20" s="30"/>
      <c r="H20" s="30"/>
      <c r="I20" s="30"/>
      <c r="J20" s="31"/>
    </row>
    <row r="21" spans="1:10" x14ac:dyDescent="0.25">
      <c r="A21" s="26"/>
      <c r="B21" s="48"/>
      <c r="C21" s="48"/>
      <c r="D21" s="49"/>
      <c r="E21" s="50"/>
      <c r="F21" s="51"/>
      <c r="G21" s="52"/>
      <c r="H21" s="52"/>
      <c r="I21" s="52"/>
      <c r="J21" s="53"/>
    </row>
    <row r="22" spans="1:10" ht="15.75" thickBot="1" x14ac:dyDescent="0.3">
      <c r="A22" s="33"/>
      <c r="B22" s="34"/>
      <c r="C22" s="34"/>
      <c r="D22" s="35"/>
      <c r="E22" s="36"/>
      <c r="F22" s="37"/>
      <c r="G22" s="38"/>
      <c r="H22" s="38"/>
      <c r="I22" s="38"/>
      <c r="J22" s="39"/>
    </row>
    <row r="23" spans="1:10" x14ac:dyDescent="0.25">
      <c r="A23" s="18" t="s">
        <v>144</v>
      </c>
      <c r="B23" s="40" t="s">
        <v>145</v>
      </c>
      <c r="C23" s="20"/>
      <c r="D23" s="21"/>
      <c r="E23" s="22"/>
      <c r="F23" s="23"/>
      <c r="G23" s="24"/>
      <c r="H23" s="24"/>
      <c r="I23" s="24"/>
      <c r="J23" s="25"/>
    </row>
    <row r="24" spans="1:10" x14ac:dyDescent="0.25">
      <c r="A24" s="26"/>
      <c r="B24" s="54" t="s">
        <v>141</v>
      </c>
      <c r="C24" s="27"/>
      <c r="D24" s="28"/>
      <c r="E24" s="13"/>
      <c r="F24" s="29"/>
      <c r="G24" s="30"/>
      <c r="H24" s="30"/>
      <c r="I24" s="30"/>
      <c r="J24" s="31"/>
    </row>
    <row r="25" spans="1:10" x14ac:dyDescent="0.25">
      <c r="A25" s="26"/>
      <c r="B25" s="48"/>
      <c r="C25" s="48"/>
      <c r="D25" s="49"/>
      <c r="E25" s="50"/>
      <c r="F25" s="51"/>
      <c r="G25" s="52"/>
      <c r="H25" s="52"/>
      <c r="I25" s="52"/>
      <c r="J25" s="53"/>
    </row>
    <row r="26" spans="1:10" ht="15.75" thickBot="1" x14ac:dyDescent="0.3">
      <c r="A26" s="33"/>
      <c r="B26" s="34"/>
      <c r="C26" s="34"/>
      <c r="D26" s="35"/>
      <c r="E26" s="36"/>
      <c r="F26" s="37"/>
      <c r="G26" s="38"/>
      <c r="H26" s="38"/>
      <c r="I26" s="38"/>
      <c r="J26" s="39"/>
    </row>
    <row r="27" spans="1:10" x14ac:dyDescent="0.25">
      <c r="A27" s="26" t="s">
        <v>146</v>
      </c>
      <c r="B27" s="19" t="s">
        <v>131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26"/>
      <c r="B28" s="32" t="s">
        <v>140</v>
      </c>
      <c r="C28" s="27"/>
      <c r="D28" s="28"/>
      <c r="E28" s="13"/>
      <c r="F28" s="29"/>
      <c r="G28" s="30"/>
      <c r="H28" s="30"/>
      <c r="I28" s="30"/>
      <c r="J28" s="31"/>
    </row>
    <row r="29" spans="1:10" x14ac:dyDescent="0.25">
      <c r="A29" s="26"/>
      <c r="B29" s="32" t="s">
        <v>141</v>
      </c>
      <c r="C29" s="27"/>
      <c r="D29" s="28"/>
      <c r="E29" s="13"/>
      <c r="F29" s="29"/>
      <c r="G29" s="30"/>
      <c r="H29" s="30"/>
      <c r="I29" s="30"/>
      <c r="J29" s="31"/>
    </row>
    <row r="30" spans="1:10" x14ac:dyDescent="0.25">
      <c r="A30" s="26"/>
      <c r="B30" s="32" t="s">
        <v>133</v>
      </c>
      <c r="C30" s="27"/>
      <c r="D30" s="28"/>
      <c r="E30" s="13"/>
      <c r="F30" s="29"/>
      <c r="G30" s="30"/>
      <c r="H30" s="30"/>
      <c r="I30" s="30"/>
      <c r="J30" s="31"/>
    </row>
    <row r="31" spans="1:10" x14ac:dyDescent="0.25">
      <c r="A31" s="26"/>
      <c r="B31" s="48"/>
      <c r="C31" s="48"/>
      <c r="D31" s="49"/>
      <c r="E31" s="50"/>
      <c r="F31" s="51"/>
      <c r="G31" s="52"/>
      <c r="H31" s="52"/>
      <c r="I31" s="52"/>
      <c r="J31" s="53"/>
    </row>
    <row r="32" spans="1:10" ht="15.75" thickBot="1" x14ac:dyDescent="0.3">
      <c r="A32" s="33"/>
      <c r="B32" s="34"/>
      <c r="C32" s="34"/>
      <c r="D32" s="35"/>
      <c r="E32" s="36"/>
      <c r="F32" s="37"/>
      <c r="G32" s="38"/>
      <c r="H32" s="38"/>
      <c r="I32" s="38"/>
      <c r="J32" s="39"/>
    </row>
    <row r="33" spans="1:10" x14ac:dyDescent="0.25">
      <c r="A33" s="18" t="s">
        <v>147</v>
      </c>
      <c r="B33" s="40" t="s">
        <v>148</v>
      </c>
      <c r="C33" s="20"/>
      <c r="D33" s="21"/>
      <c r="E33" s="22"/>
      <c r="F33" s="23"/>
      <c r="G33" s="24"/>
      <c r="H33" s="24"/>
      <c r="I33" s="24"/>
      <c r="J33" s="25"/>
    </row>
    <row r="34" spans="1:10" x14ac:dyDescent="0.25">
      <c r="A34" s="26"/>
      <c r="B34" s="54" t="s">
        <v>145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26"/>
      <c r="B35" s="54" t="s">
        <v>141</v>
      </c>
      <c r="C35" s="27"/>
      <c r="D35" s="28"/>
      <c r="E35" s="13"/>
      <c r="F35" s="29"/>
      <c r="G35" s="30"/>
      <c r="H35" s="30"/>
      <c r="I35" s="30"/>
      <c r="J35" s="31"/>
    </row>
    <row r="36" spans="1:10" x14ac:dyDescent="0.25">
      <c r="A36" s="26"/>
      <c r="B36" s="55" t="s">
        <v>134</v>
      </c>
      <c r="C36" s="48"/>
      <c r="D36" s="49"/>
      <c r="E36" s="50"/>
      <c r="F36" s="51"/>
      <c r="G36" s="52"/>
      <c r="H36" s="52"/>
      <c r="I36" s="52"/>
      <c r="J36" s="53"/>
    </row>
    <row r="37" spans="1:10" x14ac:dyDescent="0.25">
      <c r="A37" s="26"/>
      <c r="B37" s="48"/>
      <c r="C37" s="48"/>
      <c r="D37" s="49"/>
      <c r="E37" s="50"/>
      <c r="F37" s="51"/>
      <c r="G37" s="52"/>
      <c r="H37" s="52"/>
      <c r="I37" s="52"/>
      <c r="J37" s="53"/>
    </row>
    <row r="38" spans="1:10" ht="15.75" thickBot="1" x14ac:dyDescent="0.3">
      <c r="A38" s="33"/>
      <c r="B38" s="34"/>
      <c r="C38" s="34"/>
      <c r="D38" s="35"/>
      <c r="E38" s="36"/>
      <c r="F38" s="37"/>
      <c r="G38" s="38"/>
      <c r="H38" s="38"/>
      <c r="I38" s="38"/>
      <c r="J3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6">
        <v>44942.94798611111</v>
      </c>
    </row>
    <row r="2" spans="1:2" x14ac:dyDescent="0.2">
      <c r="A2" t="s">
        <v>79</v>
      </c>
      <c r="B2" s="6">
        <v>44953.967777777776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1" t="s">
        <v>116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Рафикова </cp:lastModifiedBy>
  <cp:lastPrinted>2024-01-16T05:03:43Z</cp:lastPrinted>
  <dcterms:created xsi:type="dcterms:W3CDTF">2002-09-22T07:35:02Z</dcterms:created>
  <dcterms:modified xsi:type="dcterms:W3CDTF">2024-01-16T05:03:59Z</dcterms:modified>
</cp:coreProperties>
</file>