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ПРОВЕРКА ШКОЛА№100\ПРИМЕРНОЕ МЕНЮ\ПРИМЕРНОЕ МЕНЮ 12-18 лет осенне-зимний период шк.100\"/>
    </mc:Choice>
  </mc:AlternateContent>
  <bookViews>
    <workbookView xWindow="240" yWindow="135" windowWidth="11355" windowHeight="6150"/>
  </bookViews>
  <sheets>
    <sheet name="10.01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'10.01.2023'!$A$3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52511"/>
</workbook>
</file>

<file path=xl/calcChain.xml><?xml version="1.0" encoding="utf-8"?>
<calcChain xmlns="http://schemas.openxmlformats.org/spreadsheetml/2006/main">
  <c r="C23" i="1" l="1"/>
  <c r="A23" i="1"/>
  <c r="E25" i="1" l="1"/>
  <c r="F25" i="1"/>
  <c r="G25" i="1"/>
  <c r="H25" i="1"/>
  <c r="I25" i="1"/>
  <c r="D25" i="1"/>
  <c r="E15" i="1"/>
  <c r="F15" i="1"/>
  <c r="G15" i="1"/>
  <c r="H15" i="1"/>
  <c r="I15" i="1"/>
  <c r="D15" i="1"/>
  <c r="D26" i="1" l="1"/>
  <c r="H26" i="1"/>
  <c r="H28" i="1" s="1"/>
  <c r="F26" i="1"/>
  <c r="I26" i="1"/>
  <c r="CD25" i="1" s="1"/>
  <c r="G26" i="1"/>
  <c r="E26" i="1"/>
  <c r="E28" i="1" s="1"/>
  <c r="AI28" i="1"/>
  <c r="AE28" i="1"/>
  <c r="AD28" i="1"/>
  <c r="AC28" i="1"/>
  <c r="AB28" i="1"/>
  <c r="AA28" i="1"/>
  <c r="Z28" i="1"/>
  <c r="Y28" i="1"/>
  <c r="X28" i="1"/>
  <c r="W28" i="1"/>
  <c r="G28" i="1"/>
  <c r="F28" i="1"/>
  <c r="D28" i="1"/>
  <c r="A24" i="1"/>
  <c r="A22" i="1"/>
  <c r="A21" i="1"/>
  <c r="C21" i="1"/>
  <c r="A20" i="1"/>
  <c r="C20" i="1"/>
  <c r="A19" i="1"/>
  <c r="C19" i="1"/>
  <c r="A18" i="1"/>
  <c r="C18" i="1"/>
  <c r="A14" i="1"/>
  <c r="A13" i="1"/>
  <c r="C13" i="1"/>
  <c r="A12" i="1"/>
  <c r="C12" i="1"/>
  <c r="A11" i="1"/>
  <c r="C11" i="1"/>
  <c r="B3" i="1"/>
  <c r="CD1" i="1"/>
  <c r="CD15" i="1" l="1"/>
  <c r="I28" i="1"/>
</calcChain>
</file>

<file path=xl/sharedStrings.xml><?xml version="1.0" encoding="utf-8"?>
<sst xmlns="http://schemas.openxmlformats.org/spreadsheetml/2006/main" count="179" uniqueCount="163">
  <si>
    <t>всего</t>
  </si>
  <si>
    <t>Белки, г</t>
  </si>
  <si>
    <t>в т.ч. жив.</t>
  </si>
  <si>
    <t>в т.ч. раст.</t>
  </si>
  <si>
    <t>ЭЦ, ккал</t>
  </si>
  <si>
    <t>МЕНЮ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</si>
  <si>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</si>
  <si>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</si>
  <si>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</si>
  <si>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</si>
  <si>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</si>
  <si>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</si>
  <si>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</si>
  <si>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</si>
  <si>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</si>
  <si>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</si>
  <si>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</si>
  <si>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</si>
  <si>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</si>
  <si>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</si>
  <si>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</si>
  <si>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</si>
  <si>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</si>
  <si>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</si>
  <si>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</si>
  <si>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</si>
  <si>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</si>
  <si>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</si>
  <si>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</si>
  <si>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</si>
  <si>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</si>
  <si>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</si>
  <si>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</si>
  <si>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</si>
  <si>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</si>
  <si>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</si>
  <si>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</si>
  <si>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</si>
  <si>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</si>
  <si>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</si>
  <si>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</si>
  <si>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</si>
  <si>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</si>
  <si>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</si>
  <si>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</si>
  <si>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</si>
  <si>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</si>
  <si>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</si>
  <si>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</si>
  <si>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</si>
  <si>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</si>
  <si>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</si>
  <si>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</si>
  <si>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</si>
  <si>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</si>
  <si>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</si>
  <si>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</si>
  <si>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</si>
  <si>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</si>
  <si>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</si>
  <si>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</si>
  <si>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</si>
  <si>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</si>
  <si>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</si>
  <si>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</si>
  <si>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</si>
  <si>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</si>
  <si>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</si>
  <si>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</si>
  <si>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</si>
  <si>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</si>
  <si>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А,мг</t>
  </si>
  <si>
    <t>РЭ,мкг</t>
  </si>
  <si>
    <t>ТЭ,мг</t>
  </si>
  <si>
    <t>Витамины, мг</t>
  </si>
  <si>
    <t>Минеральные элементы, мг</t>
  </si>
  <si>
    <t>Вы-ход, г</t>
  </si>
  <si>
    <t>Угле-воды, г</t>
  </si>
  <si>
    <t>Дата составления</t>
  </si>
  <si>
    <t>Дата печати</t>
  </si>
  <si>
    <t>Группа</t>
  </si>
  <si>
    <t>Физ.Норма</t>
  </si>
  <si>
    <t>Но-мер рец.</t>
  </si>
  <si>
    <t>Прием пищи, наименование изделий (блюд)</t>
  </si>
  <si>
    <t>Вита-мин С, мг</t>
  </si>
  <si>
    <t>Цена, руб</t>
  </si>
  <si>
    <t>Доля, %</t>
  </si>
  <si>
    <t>I (макс.), мкг</t>
  </si>
  <si>
    <t>I (мин.), мкг</t>
  </si>
  <si>
    <t>I (сред.), мкг</t>
  </si>
  <si>
    <t>Zn (макс.), мкг</t>
  </si>
  <si>
    <t>Zn (мин.), мкг</t>
  </si>
  <si>
    <t>Zn (сред.), мкг</t>
  </si>
  <si>
    <t>Se (макс.), мкг</t>
  </si>
  <si>
    <t>Se (мин.), мкг</t>
  </si>
  <si>
    <t>Se (сред.), мкг</t>
  </si>
  <si>
    <t>Вложен-ный сахар, г</t>
  </si>
  <si>
    <t>Вложен-ная соль, г</t>
  </si>
  <si>
    <t>Школа №100</t>
  </si>
  <si>
    <t>СанПиН 2.3/2.4.3590-20  12 лет и старше</t>
  </si>
  <si>
    <t>Завтрак</t>
  </si>
  <si>
    <t>Каша пшенная вязкая с маслом (180г) №510 , 2004 шк.</t>
  </si>
  <si>
    <t>Чай с сахаром №685, 2004шк</t>
  </si>
  <si>
    <t>Хлеб пшеничный</t>
  </si>
  <si>
    <t>Запеканка из творога с повидлом (30г) № 366,2004,шк.</t>
  </si>
  <si>
    <t>Итого за 'Завтрак'</t>
  </si>
  <si>
    <t>Обед</t>
  </si>
  <si>
    <t>Огурец консервированый ТТК №37,шк</t>
  </si>
  <si>
    <t>Каша рассыпчатая гречневая № 508, 2004 шк</t>
  </si>
  <si>
    <t>Чай с лимоном №687, 2004 шк.</t>
  </si>
  <si>
    <t>Итого за 'Обед'</t>
  </si>
  <si>
    <t>Итого за день</t>
  </si>
  <si>
    <t>Норма (СанПиН 2.3/2.4.3590-20  12 лет и старше)</t>
  </si>
  <si>
    <t>Отклонение</t>
  </si>
  <si>
    <t>Содержание, % от калорийности</t>
  </si>
  <si>
    <t>10.01.2023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</si>
  <si>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</si>
  <si>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</si>
  <si>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</si>
  <si>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</si>
  <si>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</si>
  <si>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</si>
  <si>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</si>
  <si>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</si>
  <si>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</si>
  <si>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</si>
  <si>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</si>
  <si>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</si>
  <si>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</si>
  <si>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</si>
  <si>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</si>
  <si>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</si>
  <si>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</si>
  <si>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</si>
  <si>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</si>
  <si>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s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</si>
  <si>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</si>
  <si>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</si>
  <si>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</si>
  <si>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</si>
  <si>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</si>
  <si>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</si>
  <si>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</si>
  <si>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</si>
  <si>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</si>
  <si>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</si>
  <si>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</si>
  <si>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</si>
  <si>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/>
  </si>
  <si>
    <t>180</t>
  </si>
  <si>
    <t>200</t>
  </si>
  <si>
    <t>40</t>
  </si>
  <si>
    <t>100/30</t>
  </si>
  <si>
    <t>2 день</t>
  </si>
  <si>
    <t>Каша пшенная вязкая с маслом №510 , 2004 шк.</t>
  </si>
  <si>
    <t>Чай с сахаром №685, 2004 шк</t>
  </si>
  <si>
    <t>Запеканка из творога с повидлом №366, 2004 шк.</t>
  </si>
  <si>
    <t>Суп из овощей с фасолью и мясом, со сметаной № 144, 2004 шк.</t>
  </si>
  <si>
    <r>
      <t>В</t>
    </r>
    <r>
      <rPr>
        <vertAlign val="subscript"/>
        <sz val="10"/>
        <rFont val="Times New Roman"/>
        <family val="1"/>
        <charset val="204"/>
      </rPr>
      <t>1</t>
    </r>
  </si>
  <si>
    <r>
      <t>В</t>
    </r>
    <r>
      <rPr>
        <vertAlign val="subscript"/>
        <sz val="10"/>
        <rFont val="Times New Roman"/>
        <family val="1"/>
        <charset val="204"/>
      </rPr>
      <t>2</t>
    </r>
  </si>
  <si>
    <t>Котлеты рубленные из птицы №519,1997</t>
  </si>
  <si>
    <t>200/15/7</t>
  </si>
  <si>
    <t>Хлеб славянский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</si>
</sst>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top"/>
    </xf>
    <xf numFmtId="164" fontId="0" fillId="0" borderId="0" xfId="0" applyNumberFormat="1"/>
    <xf numFmtId="2" fontId="1" fillId="0" borderId="0" xfId="0" applyNumberFormat="1" applyFont="1"/>
    <xf numFmtId="0" fontId="1" fillId="0" borderId="2" xfId="0" applyFont="1" applyBorder="1"/>
    <xf numFmtId="0" fontId="1" fillId="0" borderId="7" xfId="0" applyFont="1" applyBorder="1"/>
    <xf numFmtId="0" fontId="3" fillId="0" borderId="0" xfId="0" applyFont="1"/>
    <xf numFmtId="0" fontId="0" fillId="0" borderId="0" xfId="0" quotePrefix="1"/>
    <xf numFmtId="0" fontId="4" fillId="0" borderId="0" xfId="1"/>
    <xf numFmtId="49" fontId="4" fillId="2" borderId="2" xfId="1" applyNumberFormat="1" applyFill="1" applyBorder="1" applyProtection="1">
      <protection locked="0"/>
    </xf>
    <xf numFmtId="14" fontId="4" fillId="2" borderId="2" xfId="1" applyNumberFormat="1" applyFill="1" applyBorder="1" applyProtection="1">
      <protection locked="0"/>
    </xf>
    <xf numFmtId="0" fontId="4" fillId="0" borderId="9" xfId="1" applyBorder="1" applyAlignment="1">
      <alignment horizontal="center"/>
    </xf>
    <xf numFmtId="0" fontId="4" fillId="0" borderId="10" xfId="1" applyBorder="1" applyAlignment="1">
      <alignment horizontal="center"/>
    </xf>
    <xf numFmtId="0" fontId="4" fillId="0" borderId="11" xfId="1" applyBorder="1" applyAlignment="1">
      <alignment horizontal="center"/>
    </xf>
    <xf numFmtId="0" fontId="4" fillId="0" borderId="12" xfId="1" applyBorder="1"/>
    <xf numFmtId="0" fontId="4" fillId="0" borderId="13" xfId="1" applyBorder="1"/>
    <xf numFmtId="0" fontId="4" fillId="2" borderId="13" xfId="1" applyFill="1" applyBorder="1" applyProtection="1">
      <protection locked="0"/>
    </xf>
    <xf numFmtId="0" fontId="4" fillId="2" borderId="13" xfId="1" applyFill="1" applyBorder="1" applyAlignment="1" applyProtection="1">
      <alignment wrapText="1"/>
      <protection locked="0"/>
    </xf>
    <xf numFmtId="49" fontId="4" fillId="2" borderId="13" xfId="1" applyNumberFormat="1" applyFill="1" applyBorder="1" applyProtection="1">
      <protection locked="0"/>
    </xf>
    <xf numFmtId="2" fontId="4" fillId="2" borderId="13" xfId="1" applyNumberFormat="1" applyFill="1" applyBorder="1" applyProtection="1">
      <protection locked="0"/>
    </xf>
    <xf numFmtId="1" fontId="4" fillId="2" borderId="13" xfId="1" applyNumberFormat="1" applyFill="1" applyBorder="1" applyProtection="1">
      <protection locked="0"/>
    </xf>
    <xf numFmtId="1" fontId="4" fillId="2" borderId="14" xfId="1" applyNumberFormat="1" applyFill="1" applyBorder="1" applyProtection="1">
      <protection locked="0"/>
    </xf>
    <xf numFmtId="0" fontId="4" fillId="0" borderId="15" xfId="1" applyBorder="1"/>
    <xf numFmtId="0" fontId="4" fillId="2" borderId="2" xfId="1" applyFill="1" applyBorder="1" applyProtection="1">
      <protection locked="0"/>
    </xf>
    <xf numFmtId="0" fontId="4" fillId="2" borderId="2" xfId="1" applyFill="1" applyBorder="1" applyAlignment="1" applyProtection="1">
      <alignment wrapText="1"/>
      <protection locked="0"/>
    </xf>
    <xf numFmtId="2" fontId="4" fillId="2" borderId="2" xfId="1" applyNumberFormat="1" applyFill="1" applyBorder="1" applyProtection="1">
      <protection locked="0"/>
    </xf>
    <xf numFmtId="1" fontId="4" fillId="2" borderId="2" xfId="1" applyNumberFormat="1" applyFill="1" applyBorder="1" applyProtection="1">
      <protection locked="0"/>
    </xf>
    <xf numFmtId="1" fontId="4" fillId="2" borderId="16" xfId="1" applyNumberFormat="1" applyFill="1" applyBorder="1" applyProtection="1">
      <protection locked="0"/>
    </xf>
    <xf numFmtId="0" fontId="4" fillId="0" borderId="2" xfId="1" applyBorder="1"/>
    <xf numFmtId="0" fontId="4" fillId="0" borderId="17" xfId="1" applyBorder="1"/>
    <xf numFmtId="0" fontId="4" fillId="2" borderId="18" xfId="1" applyFill="1" applyBorder="1" applyProtection="1">
      <protection locked="0"/>
    </xf>
    <xf numFmtId="0" fontId="4" fillId="2" borderId="18" xfId="1" applyFill="1" applyBorder="1" applyAlignment="1" applyProtection="1">
      <alignment wrapText="1"/>
      <protection locked="0"/>
    </xf>
    <xf numFmtId="49" fontId="4" fillId="2" borderId="18" xfId="1" applyNumberFormat="1" applyFill="1" applyBorder="1" applyProtection="1">
      <protection locked="0"/>
    </xf>
    <xf numFmtId="2" fontId="4" fillId="2" borderId="18" xfId="1" applyNumberFormat="1" applyFill="1" applyBorder="1" applyProtection="1">
      <protection locked="0"/>
    </xf>
    <xf numFmtId="1" fontId="4" fillId="2" borderId="18" xfId="1" applyNumberFormat="1" applyFill="1" applyBorder="1" applyProtection="1">
      <protection locked="0"/>
    </xf>
    <xf numFmtId="1" fontId="4" fillId="2" borderId="19" xfId="1" applyNumberFormat="1" applyFill="1" applyBorder="1" applyProtection="1">
      <protection locked="0"/>
    </xf>
    <xf numFmtId="0" fontId="4" fillId="3" borderId="13" xfId="1" applyFill="1" applyBorder="1"/>
    <xf numFmtId="0" fontId="4" fillId="0" borderId="20" xfId="1" applyBorder="1"/>
    <xf numFmtId="0" fontId="4" fillId="2" borderId="20" xfId="1" applyFill="1" applyBorder="1" applyProtection="1">
      <protection locked="0"/>
    </xf>
    <xf numFmtId="0" fontId="4" fillId="2" borderId="20" xfId="1" applyFill="1" applyBorder="1" applyAlignment="1" applyProtection="1">
      <alignment wrapText="1"/>
      <protection locked="0"/>
    </xf>
    <xf numFmtId="49" fontId="4" fillId="2" borderId="20" xfId="1" applyNumberFormat="1" applyFill="1" applyBorder="1" applyProtection="1">
      <protection locked="0"/>
    </xf>
    <xf numFmtId="2" fontId="4" fillId="2" borderId="20" xfId="1" applyNumberFormat="1" applyFill="1" applyBorder="1" applyProtection="1">
      <protection locked="0"/>
    </xf>
    <xf numFmtId="1" fontId="4" fillId="2" borderId="20" xfId="1" applyNumberFormat="1" applyFill="1" applyBorder="1" applyProtection="1">
      <protection locked="0"/>
    </xf>
    <xf numFmtId="1" fontId="4" fillId="2" borderId="21" xfId="1" applyNumberFormat="1" applyFill="1" applyBorder="1" applyProtection="1">
      <protection locked="0"/>
    </xf>
    <xf numFmtId="0" fontId="4" fillId="2" borderId="7" xfId="1" applyFill="1" applyBorder="1" applyProtection="1">
      <protection locked="0"/>
    </xf>
    <xf numFmtId="0" fontId="4" fillId="2" borderId="7" xfId="1" applyFill="1" applyBorder="1" applyAlignment="1" applyProtection="1">
      <alignment wrapText="1"/>
      <protection locked="0"/>
    </xf>
    <xf numFmtId="49" fontId="4" fillId="2" borderId="7" xfId="1" applyNumberFormat="1" applyFill="1" applyBorder="1" applyProtection="1">
      <protection locked="0"/>
    </xf>
    <xf numFmtId="2" fontId="4" fillId="2" borderId="7" xfId="1" applyNumberFormat="1" applyFill="1" applyBorder="1" applyProtection="1">
      <protection locked="0"/>
    </xf>
    <xf numFmtId="1" fontId="4" fillId="2" borderId="7" xfId="1" applyNumberFormat="1" applyFill="1" applyBorder="1" applyProtection="1">
      <protection locked="0"/>
    </xf>
    <xf numFmtId="1" fontId="4" fillId="2" borderId="22" xfId="1" applyNumberFormat="1" applyFill="1" applyBorder="1" applyProtection="1">
      <protection locked="0"/>
    </xf>
    <xf numFmtId="0" fontId="4" fillId="3" borderId="20" xfId="1" applyFill="1" applyBorder="1"/>
    <xf numFmtId="0" fontId="4" fillId="3" borderId="23" xfId="1" applyFill="1" applyBorder="1"/>
    <xf numFmtId="49" fontId="4" fillId="0" borderId="0" xfId="1" applyNumberFormat="1"/>
    <xf numFmtId="0" fontId="4" fillId="2" borderId="13" xfId="1" quotePrefix="1" applyFill="1" applyBorder="1" applyProtection="1">
      <protection locked="0"/>
    </xf>
    <xf numFmtId="0" fontId="4" fillId="2" borderId="2" xfId="1" quotePrefix="1" applyFill="1" applyBorder="1" applyProtection="1"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4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6" fillId="0" borderId="0" xfId="0" applyNumberFormat="1" applyFont="1" applyAlignment="1">
      <alignment horizontal="center" vertical="top"/>
    </xf>
    <xf numFmtId="0" fontId="6" fillId="0" borderId="0" xfId="0" applyNumberFormat="1" applyFont="1" applyAlignment="1">
      <alignment vertical="top"/>
    </xf>
    <xf numFmtId="0" fontId="6" fillId="0" borderId="0" xfId="0" applyFont="1"/>
    <xf numFmtId="2" fontId="6" fillId="0" borderId="0" xfId="0" applyNumberFormat="1" applyFont="1"/>
    <xf numFmtId="49" fontId="6" fillId="0" borderId="0" xfId="0" applyNumberFormat="1" applyFont="1" applyAlignment="1">
      <alignment vertical="top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 wrapText="1"/>
    </xf>
    <xf numFmtId="2" fontId="8" fillId="0" borderId="0" xfId="0" applyNumberFormat="1" applyFont="1"/>
    <xf numFmtId="0" fontId="6" fillId="0" borderId="7" xfId="0" applyNumberFormat="1" applyFont="1" applyBorder="1" applyAlignment="1">
      <alignment horizontal="center" vertical="top"/>
    </xf>
    <xf numFmtId="49" fontId="6" fillId="0" borderId="7" xfId="0" applyNumberFormat="1" applyFont="1" applyBorder="1" applyAlignment="1">
      <alignment vertical="top" wrapText="1"/>
    </xf>
    <xf numFmtId="0" fontId="6" fillId="0" borderId="7" xfId="0" applyNumberFormat="1" applyFont="1" applyBorder="1" applyAlignment="1">
      <alignment vertical="top"/>
    </xf>
    <xf numFmtId="0" fontId="6" fillId="0" borderId="7" xfId="0" applyFont="1" applyBorder="1"/>
    <xf numFmtId="2" fontId="6" fillId="0" borderId="7" xfId="0" applyNumberFormat="1" applyFont="1" applyBorder="1"/>
    <xf numFmtId="0" fontId="6" fillId="0" borderId="2" xfId="0" applyNumberFormat="1" applyFont="1" applyBorder="1" applyAlignment="1">
      <alignment horizontal="center" vertical="top"/>
    </xf>
    <xf numFmtId="49" fontId="6" fillId="0" borderId="2" xfId="0" applyNumberFormat="1" applyFont="1" applyBorder="1" applyAlignment="1">
      <alignment vertical="top" wrapText="1"/>
    </xf>
    <xf numFmtId="0" fontId="6" fillId="0" borderId="2" xfId="0" applyNumberFormat="1" applyFont="1" applyBorder="1" applyAlignment="1">
      <alignment horizontal="left" vertical="top"/>
    </xf>
    <xf numFmtId="0" fontId="6" fillId="0" borderId="2" xfId="0" applyNumberFormat="1" applyFont="1" applyBorder="1" applyAlignment="1">
      <alignment vertical="top"/>
    </xf>
    <xf numFmtId="2" fontId="6" fillId="0" borderId="2" xfId="0" applyNumberFormat="1" applyFont="1" applyBorder="1"/>
    <xf numFmtId="0" fontId="8" fillId="0" borderId="0" xfId="0" applyNumberFormat="1" applyFont="1" applyAlignment="1">
      <alignment horizontal="center" vertical="top"/>
    </xf>
    <xf numFmtId="49" fontId="8" fillId="0" borderId="0" xfId="0" applyNumberFormat="1" applyFont="1" applyAlignment="1">
      <alignment vertical="top" wrapText="1"/>
    </xf>
    <xf numFmtId="0" fontId="6" fillId="0" borderId="0" xfId="0" applyNumberFormat="1" applyFont="1" applyAlignment="1">
      <alignment horizontal="right" vertical="top"/>
    </xf>
    <xf numFmtId="0" fontId="8" fillId="0" borderId="0" xfId="0" applyNumberFormat="1" applyFont="1" applyAlignment="1">
      <alignment vertical="top"/>
    </xf>
    <xf numFmtId="0" fontId="8" fillId="0" borderId="0" xfId="0" applyFont="1"/>
    <xf numFmtId="0" fontId="6" fillId="0" borderId="0" xfId="0" applyNumberFormat="1" applyFont="1" applyAlignment="1">
      <alignment horizontal="left" vertical="top"/>
    </xf>
    <xf numFmtId="0" fontId="6" fillId="0" borderId="7" xfId="0" applyNumberFormat="1" applyFont="1" applyBorder="1" applyAlignment="1">
      <alignment horizontal="left" vertical="top"/>
    </xf>
    <xf numFmtId="165" fontId="8" fillId="0" borderId="0" xfId="0" applyNumberFormat="1" applyFont="1" applyAlignment="1">
      <alignment vertical="top"/>
    </xf>
    <xf numFmtId="1" fontId="6" fillId="0" borderId="0" xfId="0" applyNumberFormat="1" applyFont="1" applyAlignment="1">
      <alignment vertical="top"/>
    </xf>
    <xf numFmtId="49" fontId="8" fillId="0" borderId="0" xfId="0" quotePrefix="1" applyNumberFormat="1" applyFont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right"/>
    </xf>
    <xf numFmtId="0" fontId="4" fillId="2" borderId="5" xfId="1" applyFill="1" applyBorder="1" applyAlignment="1" applyProtection="1">
      <protection locked="0"/>
    </xf>
    <xf numFmtId="0" fontId="4" fillId="2" borderId="6" xfId="1" applyFill="1" applyBorder="1" applyAlignment="1" applyProtection="1">
      <protection locked="0"/>
    </xf>
    <xf numFmtId="0" fontId="4" fillId="0" borderId="8" xfId="1" applyBorder="1" applyAlignment="1" applyProtection="1">
      <protection locked="0"/>
    </xf>
    <xf numFmtId="165" fontId="6" fillId="0" borderId="7" xfId="0" applyNumberFormat="1" applyFont="1" applyBorder="1" applyAlignment="1">
      <alignment vertical="top"/>
    </xf>
    <xf numFmtId="165" fontId="6" fillId="0" borderId="2" xfId="0" applyNumberFormat="1" applyFont="1" applyBorder="1" applyAlignment="1">
      <alignment vertical="top"/>
    </xf>
    <xf numFmtId="165" fontId="6" fillId="0" borderId="0" xfId="0" applyNumberFormat="1" applyFont="1" applyAlignment="1">
      <alignment vertical="top"/>
    </xf>
    <xf numFmtId="0" fontId="1" fillId="0" borderId="0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U34"/>
  <sheetViews>
    <sheetView tabSelected="1" zoomScaleNormal="100" workbookViewId="0">
      <selection activeCell="CR8" sqref="CR8:DO19"/>
    </sheetView>
  </sheetViews>
  <sheetFormatPr defaultColWidth="0" defaultRowHeight="15.75" x14ac:dyDescent="0.25"/>
  <cols>
    <col min="1" max="1" width="5.140625" style="4" customWidth="1"/>
    <col min="2" max="2" width="25.42578125" style="3" customWidth="1"/>
    <col min="3" max="3" width="10" style="5" customWidth="1"/>
    <col min="4" max="4" width="6.28515625" style="5" customWidth="1"/>
    <col min="5" max="5" width="6.7109375" style="5" customWidth="1"/>
    <col min="6" max="6" width="6.140625" style="5" customWidth="1"/>
    <col min="7" max="7" width="6.7109375" style="5" customWidth="1"/>
    <col min="8" max="9" width="7.140625" style="5" customWidth="1"/>
    <col min="10" max="22" width="8.85546875" style="5" hidden="1" customWidth="1"/>
    <col min="23" max="23" width="7.140625" style="5" hidden="1" customWidth="1"/>
    <col min="24" max="25" width="5.7109375" style="5" hidden="1" customWidth="1"/>
    <col min="26" max="26" width="7.28515625" style="5" hidden="1" customWidth="1"/>
    <col min="27" max="28" width="5.7109375" style="5" hidden="1" customWidth="1"/>
    <col min="29" max="29" width="7" style="5" hidden="1" customWidth="1"/>
    <col min="30" max="31" width="5.7109375" style="5" hidden="1" customWidth="1"/>
    <col min="32" max="32" width="5" style="5" hidden="1" customWidth="1"/>
    <col min="33" max="33" width="5.7109375" style="5" hidden="1" customWidth="1"/>
    <col min="34" max="34" width="4" style="5" hidden="1" customWidth="1"/>
    <col min="35" max="35" width="8.140625" style="5" hidden="1" customWidth="1"/>
    <col min="36" max="79" width="8.85546875" style="1" hidden="1" customWidth="1"/>
    <col min="80" max="80" width="0.28515625" style="1" customWidth="1"/>
    <col min="81" max="81" width="8.28515625" style="7" customWidth="1"/>
    <col min="82" max="82" width="7.85546875" style="7" customWidth="1"/>
    <col min="83" max="84" width="9.140625" style="1" hidden="1" customWidth="1"/>
    <col min="85" max="95" width="9.140625" style="1" customWidth="1"/>
    <col min="96" max="255" width="0" style="1" hidden="1"/>
    <col min="256" max="16384" width="12.5703125" style="1" hidden="1"/>
  </cols>
  <sheetData>
    <row r="1" spans="1:95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60" t="str">
        <f>IF(B5&lt;&gt;"",B5,"")</f>
        <v/>
      </c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</row>
    <row r="2" spans="1:95" ht="15.75" customHeight="1" x14ac:dyDescent="0.25">
      <c r="A2" s="98" t="s">
        <v>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</row>
    <row r="3" spans="1:95" s="2" customFormat="1" hidden="1" x14ac:dyDescent="0.25">
      <c r="A3" s="62"/>
      <c r="B3" s="62" t="str">
        <f>"10 января 2023 г."</f>
        <v>10 января 2023 г.</v>
      </c>
      <c r="C3" s="62"/>
      <c r="D3" s="63"/>
      <c r="E3" s="62"/>
      <c r="F3" s="62"/>
      <c r="G3" s="62"/>
      <c r="H3" s="62"/>
      <c r="I3" s="62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</row>
    <row r="4" spans="1:95" hidden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CC4" s="1"/>
      <c r="CD4" s="1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</row>
    <row r="5" spans="1:95" hidden="1" x14ac:dyDescent="0.25">
      <c r="A5" s="1"/>
      <c r="B5" s="64"/>
      <c r="C5" s="65"/>
      <c r="D5" s="66"/>
      <c r="E5" s="66"/>
      <c r="F5" s="66"/>
      <c r="G5" s="66"/>
      <c r="H5" s="66"/>
      <c r="I5" s="6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CC5" s="1"/>
      <c r="CD5" s="1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</row>
    <row r="6" spans="1:95" ht="18.75" customHeight="1" x14ac:dyDescent="0.25">
      <c r="A6" s="99" t="s">
        <v>153</v>
      </c>
      <c r="B6" s="99"/>
      <c r="C6" s="9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</row>
    <row r="7" spans="1:95" hidden="1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</row>
    <row r="8" spans="1:95" ht="29.25" customHeight="1" x14ac:dyDescent="0.25">
      <c r="A8" s="100" t="s">
        <v>82</v>
      </c>
      <c r="B8" s="97" t="s">
        <v>83</v>
      </c>
      <c r="C8" s="97" t="s">
        <v>76</v>
      </c>
      <c r="D8" s="97" t="s">
        <v>1</v>
      </c>
      <c r="E8" s="97"/>
      <c r="F8" s="97" t="s">
        <v>6</v>
      </c>
      <c r="G8" s="97"/>
      <c r="H8" s="97" t="s">
        <v>77</v>
      </c>
      <c r="I8" s="97" t="s">
        <v>4</v>
      </c>
      <c r="J8" s="72" t="s">
        <v>7</v>
      </c>
      <c r="K8" s="72" t="s">
        <v>8</v>
      </c>
      <c r="L8" s="72" t="s">
        <v>70</v>
      </c>
      <c r="M8" s="72" t="s">
        <v>9</v>
      </c>
      <c r="N8" s="72" t="s">
        <v>10</v>
      </c>
      <c r="O8" s="72" t="s">
        <v>11</v>
      </c>
      <c r="P8" s="72" t="s">
        <v>12</v>
      </c>
      <c r="Q8" s="72" t="s">
        <v>13</v>
      </c>
      <c r="R8" s="72" t="s">
        <v>14</v>
      </c>
      <c r="S8" s="72" t="s">
        <v>15</v>
      </c>
      <c r="T8" s="72" t="s">
        <v>16</v>
      </c>
      <c r="U8" s="72" t="s">
        <v>17</v>
      </c>
      <c r="V8" s="72" t="s">
        <v>18</v>
      </c>
      <c r="W8" s="97" t="s">
        <v>75</v>
      </c>
      <c r="X8" s="97"/>
      <c r="Y8" s="97"/>
      <c r="Z8" s="97"/>
      <c r="AA8" s="73" t="s">
        <v>74</v>
      </c>
      <c r="AB8" s="73"/>
      <c r="AC8" s="73"/>
      <c r="AD8" s="73"/>
      <c r="AE8" s="73"/>
      <c r="AF8" s="73"/>
      <c r="AG8" s="73"/>
      <c r="AH8" s="73"/>
      <c r="AI8" s="97" t="s">
        <v>84</v>
      </c>
      <c r="AJ8" s="74" t="s">
        <v>26</v>
      </c>
      <c r="AK8" s="74" t="s">
        <v>27</v>
      </c>
      <c r="AL8" s="74" t="s">
        <v>28</v>
      </c>
      <c r="AM8" s="74" t="s">
        <v>29</v>
      </c>
      <c r="AN8" s="74" t="s">
        <v>30</v>
      </c>
      <c r="AO8" s="74" t="s">
        <v>31</v>
      </c>
      <c r="AP8" s="74" t="s">
        <v>32</v>
      </c>
      <c r="AQ8" s="74" t="s">
        <v>33</v>
      </c>
      <c r="AR8" s="74" t="s">
        <v>34</v>
      </c>
      <c r="AS8" s="74" t="s">
        <v>35</v>
      </c>
      <c r="AT8" s="74" t="s">
        <v>36</v>
      </c>
      <c r="AU8" s="74" t="s">
        <v>37</v>
      </c>
      <c r="AV8" s="74" t="s">
        <v>38</v>
      </c>
      <c r="AW8" s="74" t="s">
        <v>39</v>
      </c>
      <c r="AX8" s="74" t="s">
        <v>40</v>
      </c>
      <c r="AY8" s="74" t="s">
        <v>41</v>
      </c>
      <c r="AZ8" s="74" t="s">
        <v>42</v>
      </c>
      <c r="BA8" s="74" t="s">
        <v>43</v>
      </c>
      <c r="BB8" s="74" t="s">
        <v>44</v>
      </c>
      <c r="BC8" s="74" t="s">
        <v>45</v>
      </c>
      <c r="BD8" s="74" t="s">
        <v>46</v>
      </c>
      <c r="BE8" s="74" t="s">
        <v>47</v>
      </c>
      <c r="BF8" s="74" t="s">
        <v>48</v>
      </c>
      <c r="BG8" s="74" t="s">
        <v>49</v>
      </c>
      <c r="BH8" s="74" t="s">
        <v>50</v>
      </c>
      <c r="BI8" s="74" t="s">
        <v>51</v>
      </c>
      <c r="BJ8" s="74" t="s">
        <v>52</v>
      </c>
      <c r="BK8" s="74" t="s">
        <v>53</v>
      </c>
      <c r="BL8" s="74" t="s">
        <v>54</v>
      </c>
      <c r="BM8" s="74" t="s">
        <v>55</v>
      </c>
      <c r="BN8" s="74" t="s">
        <v>56</v>
      </c>
      <c r="BO8" s="74" t="s">
        <v>57</v>
      </c>
      <c r="BP8" s="74" t="s">
        <v>58</v>
      </c>
      <c r="BQ8" s="74" t="s">
        <v>59</v>
      </c>
      <c r="BR8" s="74" t="s">
        <v>60</v>
      </c>
      <c r="BS8" s="74" t="s">
        <v>61</v>
      </c>
      <c r="BT8" s="74" t="s">
        <v>62</v>
      </c>
      <c r="BU8" s="74" t="s">
        <v>63</v>
      </c>
      <c r="BV8" s="74" t="s">
        <v>64</v>
      </c>
      <c r="BW8" s="74" t="s">
        <v>65</v>
      </c>
      <c r="BX8" s="74" t="s">
        <v>66</v>
      </c>
      <c r="BY8" s="74" t="s">
        <v>67</v>
      </c>
      <c r="BZ8" s="74" t="s">
        <v>68</v>
      </c>
      <c r="CA8" s="74" t="s">
        <v>69</v>
      </c>
      <c r="CB8" s="74"/>
      <c r="CC8" s="97" t="s">
        <v>85</v>
      </c>
      <c r="CD8" s="97" t="s">
        <v>86</v>
      </c>
      <c r="CE8" s="97"/>
      <c r="CF8" s="97"/>
      <c r="CG8" s="97" t="s">
        <v>87</v>
      </c>
      <c r="CH8" s="97" t="s">
        <v>88</v>
      </c>
      <c r="CI8" s="97" t="s">
        <v>89</v>
      </c>
      <c r="CJ8" s="97" t="s">
        <v>90</v>
      </c>
      <c r="CK8" s="97" t="s">
        <v>91</v>
      </c>
      <c r="CL8" s="97" t="s">
        <v>92</v>
      </c>
      <c r="CM8" s="97" t="s">
        <v>93</v>
      </c>
      <c r="CN8" s="97" t="s">
        <v>94</v>
      </c>
      <c r="CO8" s="97" t="s">
        <v>95</v>
      </c>
      <c r="CP8" s="97" t="s">
        <v>96</v>
      </c>
      <c r="CQ8" s="97" t="s">
        <v>97</v>
      </c>
    </row>
    <row r="9" spans="1:95" ht="24.75" customHeight="1" x14ac:dyDescent="0.25">
      <c r="A9" s="101"/>
      <c r="B9" s="97"/>
      <c r="C9" s="97"/>
      <c r="D9" s="75" t="s">
        <v>0</v>
      </c>
      <c r="E9" s="75" t="s">
        <v>2</v>
      </c>
      <c r="F9" s="75" t="s">
        <v>0</v>
      </c>
      <c r="G9" s="75" t="s">
        <v>3</v>
      </c>
      <c r="H9" s="97"/>
      <c r="I9" s="97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 t="s">
        <v>19</v>
      </c>
      <c r="X9" s="72" t="s">
        <v>20</v>
      </c>
      <c r="Y9" s="72" t="s">
        <v>21</v>
      </c>
      <c r="Z9" s="72" t="s">
        <v>22</v>
      </c>
      <c r="AA9" s="72" t="s">
        <v>71</v>
      </c>
      <c r="AB9" s="72" t="s">
        <v>23</v>
      </c>
      <c r="AC9" s="72" t="s">
        <v>72</v>
      </c>
      <c r="AD9" s="72" t="s">
        <v>73</v>
      </c>
      <c r="AE9" s="72" t="s">
        <v>158</v>
      </c>
      <c r="AF9" s="72" t="s">
        <v>159</v>
      </c>
      <c r="AG9" s="72" t="s">
        <v>24</v>
      </c>
      <c r="AH9" s="72" t="s">
        <v>25</v>
      </c>
      <c r="AI9" s="97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</row>
    <row r="10" spans="1:95" x14ac:dyDescent="0.25">
      <c r="A10" s="67"/>
      <c r="B10" s="96" t="s">
        <v>100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70"/>
      <c r="CD10" s="76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</row>
    <row r="11" spans="1:95" s="9" customFormat="1" ht="33" customHeight="1" x14ac:dyDescent="0.25">
      <c r="A11" s="77" t="str">
        <f>""</f>
        <v/>
      </c>
      <c r="B11" s="78" t="s">
        <v>154</v>
      </c>
      <c r="C11" s="79" t="str">
        <f>"180"</f>
        <v>180</v>
      </c>
      <c r="D11" s="106">
        <v>7.8</v>
      </c>
      <c r="E11" s="106">
        <v>2.96</v>
      </c>
      <c r="F11" s="106">
        <v>8.4700000000000006</v>
      </c>
      <c r="G11" s="106">
        <v>1.39</v>
      </c>
      <c r="H11" s="106">
        <v>43.35</v>
      </c>
      <c r="I11" s="106">
        <v>277.53267524500001</v>
      </c>
      <c r="J11" s="79">
        <v>4.8</v>
      </c>
      <c r="K11" s="79">
        <v>0.11</v>
      </c>
      <c r="L11" s="79">
        <v>0</v>
      </c>
      <c r="M11" s="79">
        <v>0</v>
      </c>
      <c r="N11" s="79">
        <v>16.420000000000002</v>
      </c>
      <c r="O11" s="79">
        <v>25.51</v>
      </c>
      <c r="P11" s="79">
        <v>1.42</v>
      </c>
      <c r="Q11" s="79">
        <v>0</v>
      </c>
      <c r="R11" s="79">
        <v>0</v>
      </c>
      <c r="S11" s="79">
        <v>0.11</v>
      </c>
      <c r="T11" s="79">
        <v>1.3</v>
      </c>
      <c r="U11" s="79">
        <v>70.319999999999993</v>
      </c>
      <c r="V11" s="79">
        <v>418.18</v>
      </c>
      <c r="W11" s="79">
        <v>155.52000000000001</v>
      </c>
      <c r="X11" s="79">
        <v>62.46</v>
      </c>
      <c r="Y11" s="79">
        <v>189.46</v>
      </c>
      <c r="Z11" s="79">
        <v>1.58</v>
      </c>
      <c r="AA11" s="79">
        <v>51.5</v>
      </c>
      <c r="AB11" s="79">
        <v>94.3</v>
      </c>
      <c r="AC11" s="79">
        <v>70.36</v>
      </c>
      <c r="AD11" s="79">
        <v>0.5</v>
      </c>
      <c r="AE11" s="79">
        <v>0.18</v>
      </c>
      <c r="AF11" s="79">
        <v>0.16</v>
      </c>
      <c r="AG11" s="79">
        <v>0.79</v>
      </c>
      <c r="AH11" s="79">
        <v>3.21</v>
      </c>
      <c r="AI11" s="79">
        <v>1.9</v>
      </c>
      <c r="AJ11" s="80">
        <v>0</v>
      </c>
      <c r="AK11" s="80">
        <v>199.54</v>
      </c>
      <c r="AL11" s="80">
        <v>182.68</v>
      </c>
      <c r="AM11" s="80">
        <v>1952.86</v>
      </c>
      <c r="AN11" s="80">
        <v>619.86</v>
      </c>
      <c r="AO11" s="80">
        <v>614.97</v>
      </c>
      <c r="AP11" s="80">
        <v>693.66</v>
      </c>
      <c r="AQ11" s="80">
        <v>213.72</v>
      </c>
      <c r="AR11" s="80">
        <v>1263.3</v>
      </c>
      <c r="AS11" s="80">
        <v>1220.2</v>
      </c>
      <c r="AT11" s="80">
        <v>2455.42</v>
      </c>
      <c r="AU11" s="80">
        <v>2314.73</v>
      </c>
      <c r="AV11" s="80">
        <v>606.04</v>
      </c>
      <c r="AW11" s="80">
        <v>1217.5899999999999</v>
      </c>
      <c r="AX11" s="80">
        <v>5213.43</v>
      </c>
      <c r="AY11" s="80">
        <v>8.74</v>
      </c>
      <c r="AZ11" s="80">
        <v>1341.52</v>
      </c>
      <c r="BA11" s="80">
        <v>1112.06</v>
      </c>
      <c r="BB11" s="80">
        <v>740.73</v>
      </c>
      <c r="BC11" s="80">
        <v>306.67</v>
      </c>
      <c r="BD11" s="80">
        <v>1.1499999999999999</v>
      </c>
      <c r="BE11" s="80">
        <v>1.64</v>
      </c>
      <c r="BF11" s="80">
        <v>1.24</v>
      </c>
      <c r="BG11" s="80">
        <v>3.05</v>
      </c>
      <c r="BH11" s="80">
        <v>0.09</v>
      </c>
      <c r="BI11" s="80">
        <v>0.71</v>
      </c>
      <c r="BJ11" s="80">
        <v>0</v>
      </c>
      <c r="BK11" s="80">
        <v>5.0599999999999996</v>
      </c>
      <c r="BL11" s="80">
        <v>0</v>
      </c>
      <c r="BM11" s="80">
        <v>1.57</v>
      </c>
      <c r="BN11" s="80">
        <v>0.94</v>
      </c>
      <c r="BO11" s="80">
        <v>0.73</v>
      </c>
      <c r="BP11" s="80">
        <v>0</v>
      </c>
      <c r="BQ11" s="80">
        <v>1.56</v>
      </c>
      <c r="BR11" s="80">
        <v>0.43</v>
      </c>
      <c r="BS11" s="80">
        <v>38.61</v>
      </c>
      <c r="BT11" s="80">
        <v>0</v>
      </c>
      <c r="BU11" s="80">
        <v>0</v>
      </c>
      <c r="BV11" s="80">
        <v>14.07</v>
      </c>
      <c r="BW11" s="80">
        <v>0.33</v>
      </c>
      <c r="BX11" s="80">
        <v>0.09</v>
      </c>
      <c r="BY11" s="80">
        <v>0</v>
      </c>
      <c r="BZ11" s="80">
        <v>0</v>
      </c>
      <c r="CA11" s="80">
        <v>0</v>
      </c>
      <c r="CB11" s="80">
        <v>169.89</v>
      </c>
      <c r="CC11" s="81"/>
      <c r="CD11" s="81"/>
      <c r="CE11" s="80">
        <v>67.22</v>
      </c>
      <c r="CF11" s="80"/>
      <c r="CG11" s="80">
        <v>11.42</v>
      </c>
      <c r="CH11" s="80">
        <v>11.42</v>
      </c>
      <c r="CI11" s="80">
        <v>11.42</v>
      </c>
      <c r="CJ11" s="80">
        <v>2183.13</v>
      </c>
      <c r="CK11" s="80">
        <v>1008</v>
      </c>
      <c r="CL11" s="80">
        <v>1595.56</v>
      </c>
      <c r="CM11" s="80">
        <v>8.6199999999999992</v>
      </c>
      <c r="CN11" s="80">
        <v>7.04</v>
      </c>
      <c r="CO11" s="80">
        <v>7.83</v>
      </c>
      <c r="CP11" s="80">
        <v>11.38</v>
      </c>
      <c r="CQ11" s="80">
        <v>0</v>
      </c>
    </row>
    <row r="12" spans="1:95" s="9" customFormat="1" x14ac:dyDescent="0.25">
      <c r="A12" s="77" t="str">
        <f>""</f>
        <v/>
      </c>
      <c r="B12" s="78" t="s">
        <v>155</v>
      </c>
      <c r="C12" s="79" t="str">
        <f>"200"</f>
        <v>200</v>
      </c>
      <c r="D12" s="106">
        <v>0.18</v>
      </c>
      <c r="E12" s="106">
        <v>0</v>
      </c>
      <c r="F12" s="106">
        <v>0.04</v>
      </c>
      <c r="G12" s="106">
        <v>0.05</v>
      </c>
      <c r="H12" s="106">
        <v>13.75</v>
      </c>
      <c r="I12" s="106">
        <v>53.136642799999997</v>
      </c>
      <c r="J12" s="79">
        <v>0</v>
      </c>
      <c r="K12" s="79">
        <v>0</v>
      </c>
      <c r="L12" s="79">
        <v>0</v>
      </c>
      <c r="M12" s="79">
        <v>0</v>
      </c>
      <c r="N12" s="79">
        <v>13.66</v>
      </c>
      <c r="O12" s="79">
        <v>0</v>
      </c>
      <c r="P12" s="79">
        <v>0.09</v>
      </c>
      <c r="Q12" s="79">
        <v>0</v>
      </c>
      <c r="R12" s="79">
        <v>0</v>
      </c>
      <c r="S12" s="79">
        <v>0</v>
      </c>
      <c r="T12" s="79">
        <v>7.0000000000000007E-2</v>
      </c>
      <c r="U12" s="79">
        <v>30.15</v>
      </c>
      <c r="V12" s="79">
        <v>338.32</v>
      </c>
      <c r="W12" s="79">
        <v>49.24</v>
      </c>
      <c r="X12" s="79">
        <v>33.93</v>
      </c>
      <c r="Y12" s="79">
        <v>39.15</v>
      </c>
      <c r="Z12" s="79">
        <v>0.69</v>
      </c>
      <c r="AA12" s="79">
        <v>0</v>
      </c>
      <c r="AB12" s="79">
        <v>120</v>
      </c>
      <c r="AC12" s="79">
        <v>25.5</v>
      </c>
      <c r="AD12" s="79">
        <v>0.45</v>
      </c>
      <c r="AE12" s="79">
        <v>0.03</v>
      </c>
      <c r="AF12" s="79">
        <v>0.04</v>
      </c>
      <c r="AG12" s="79">
        <v>0.48</v>
      </c>
      <c r="AH12" s="79">
        <v>0.75</v>
      </c>
      <c r="AI12" s="79">
        <v>9</v>
      </c>
      <c r="AJ12" s="80">
        <v>0</v>
      </c>
      <c r="AK12" s="80">
        <v>0</v>
      </c>
      <c r="AL12" s="80">
        <v>0</v>
      </c>
      <c r="AM12" s="80">
        <v>26.93</v>
      </c>
      <c r="AN12" s="80">
        <v>32.43</v>
      </c>
      <c r="AO12" s="80">
        <v>19.32</v>
      </c>
      <c r="AP12" s="80">
        <v>80.37</v>
      </c>
      <c r="AQ12" s="80">
        <v>4.79</v>
      </c>
      <c r="AR12" s="80">
        <v>26.09</v>
      </c>
      <c r="AS12" s="80">
        <v>40.04</v>
      </c>
      <c r="AT12" s="80">
        <v>123.52</v>
      </c>
      <c r="AU12" s="80">
        <v>111.67</v>
      </c>
      <c r="AV12" s="80">
        <v>17.059999999999999</v>
      </c>
      <c r="AW12" s="80">
        <v>10.86</v>
      </c>
      <c r="AX12" s="80">
        <v>160.74</v>
      </c>
      <c r="AY12" s="80">
        <v>18.329999999999998</v>
      </c>
      <c r="AZ12" s="80">
        <v>144.66999999999999</v>
      </c>
      <c r="BA12" s="80">
        <v>102.37</v>
      </c>
      <c r="BB12" s="80">
        <v>19.32</v>
      </c>
      <c r="BC12" s="80">
        <v>23.27</v>
      </c>
      <c r="BD12" s="80">
        <v>0</v>
      </c>
      <c r="BE12" s="80">
        <v>0</v>
      </c>
      <c r="BF12" s="80">
        <v>0</v>
      </c>
      <c r="BG12" s="80">
        <v>0</v>
      </c>
      <c r="BH12" s="80">
        <v>0.01</v>
      </c>
      <c r="BI12" s="80">
        <v>0.03</v>
      </c>
      <c r="BJ12" s="80">
        <v>0</v>
      </c>
      <c r="BK12" s="80">
        <v>0.46</v>
      </c>
      <c r="BL12" s="80">
        <v>0</v>
      </c>
      <c r="BM12" s="80">
        <v>0.2</v>
      </c>
      <c r="BN12" s="80">
        <v>0.01</v>
      </c>
      <c r="BO12" s="80">
        <v>0</v>
      </c>
      <c r="BP12" s="80">
        <v>0</v>
      </c>
      <c r="BQ12" s="80">
        <v>0</v>
      </c>
      <c r="BR12" s="80">
        <v>0.01</v>
      </c>
      <c r="BS12" s="80">
        <v>1.56</v>
      </c>
      <c r="BT12" s="80">
        <v>0</v>
      </c>
      <c r="BU12" s="80">
        <v>0</v>
      </c>
      <c r="BV12" s="80">
        <v>1.4</v>
      </c>
      <c r="BW12" s="80">
        <v>0.03</v>
      </c>
      <c r="BX12" s="80">
        <v>0</v>
      </c>
      <c r="BY12" s="80">
        <v>0</v>
      </c>
      <c r="BZ12" s="80">
        <v>0</v>
      </c>
      <c r="CA12" s="80">
        <v>0</v>
      </c>
      <c r="CB12" s="80">
        <v>205.1</v>
      </c>
      <c r="CC12" s="81"/>
      <c r="CD12" s="81"/>
      <c r="CE12" s="80">
        <v>20</v>
      </c>
      <c r="CF12" s="80"/>
      <c r="CG12" s="80">
        <v>0</v>
      </c>
      <c r="CH12" s="80">
        <v>0</v>
      </c>
      <c r="CI12" s="80">
        <v>0</v>
      </c>
      <c r="CJ12" s="80">
        <v>0</v>
      </c>
      <c r="CK12" s="80">
        <v>0</v>
      </c>
      <c r="CL12" s="80">
        <v>0</v>
      </c>
      <c r="CM12" s="80">
        <v>0</v>
      </c>
      <c r="CN12" s="80">
        <v>0</v>
      </c>
      <c r="CO12" s="80">
        <v>0</v>
      </c>
      <c r="CP12" s="80">
        <v>15</v>
      </c>
      <c r="CQ12" s="80">
        <v>0</v>
      </c>
    </row>
    <row r="13" spans="1:95" s="9" customFormat="1" x14ac:dyDescent="0.25">
      <c r="A13" s="77" t="str">
        <f>""</f>
        <v/>
      </c>
      <c r="B13" s="78" t="s">
        <v>103</v>
      </c>
      <c r="C13" s="79" t="str">
        <f>"40"</f>
        <v>40</v>
      </c>
      <c r="D13" s="106">
        <v>2.86</v>
      </c>
      <c r="E13" s="106">
        <v>0</v>
      </c>
      <c r="F13" s="106">
        <v>0.32</v>
      </c>
      <c r="G13" s="106">
        <v>0.36</v>
      </c>
      <c r="H13" s="106">
        <v>17.07</v>
      </c>
      <c r="I13" s="106">
        <v>84.362159999999989</v>
      </c>
      <c r="J13" s="79">
        <v>0.08</v>
      </c>
      <c r="K13" s="79">
        <v>0</v>
      </c>
      <c r="L13" s="79">
        <v>0</v>
      </c>
      <c r="M13" s="79">
        <v>0</v>
      </c>
      <c r="N13" s="79">
        <v>0.4</v>
      </c>
      <c r="O13" s="79">
        <v>16.600000000000001</v>
      </c>
      <c r="P13" s="79">
        <v>7.0000000000000007E-2</v>
      </c>
      <c r="Q13" s="79">
        <v>0</v>
      </c>
      <c r="R13" s="79">
        <v>0</v>
      </c>
      <c r="S13" s="79">
        <v>0.12</v>
      </c>
      <c r="T13" s="79">
        <v>0.72</v>
      </c>
      <c r="U13" s="79">
        <v>151.19999999999999</v>
      </c>
      <c r="V13" s="79">
        <v>46.82</v>
      </c>
      <c r="W13" s="79">
        <v>8.1</v>
      </c>
      <c r="X13" s="79">
        <v>11.48</v>
      </c>
      <c r="Y13" s="79">
        <v>30.28</v>
      </c>
      <c r="Z13" s="79">
        <v>0.7</v>
      </c>
      <c r="AA13" s="79">
        <v>0</v>
      </c>
      <c r="AB13" s="79">
        <v>0</v>
      </c>
      <c r="AC13" s="79">
        <v>0</v>
      </c>
      <c r="AD13" s="79">
        <v>0.52</v>
      </c>
      <c r="AE13" s="79">
        <v>0.05</v>
      </c>
      <c r="AF13" s="79">
        <v>0.02</v>
      </c>
      <c r="AG13" s="79">
        <v>0.51</v>
      </c>
      <c r="AH13" s="79">
        <v>1.24</v>
      </c>
      <c r="AI13" s="79">
        <v>0</v>
      </c>
      <c r="AJ13" s="80">
        <v>0</v>
      </c>
      <c r="AK13" s="80">
        <v>137.99</v>
      </c>
      <c r="AL13" s="80">
        <v>143.63</v>
      </c>
      <c r="AM13" s="80">
        <v>219.96</v>
      </c>
      <c r="AN13" s="80">
        <v>72.94</v>
      </c>
      <c r="AO13" s="80">
        <v>43.24</v>
      </c>
      <c r="AP13" s="80">
        <v>86.48</v>
      </c>
      <c r="AQ13" s="80">
        <v>32.71</v>
      </c>
      <c r="AR13" s="80">
        <v>156.41999999999999</v>
      </c>
      <c r="AS13" s="80">
        <v>97.01</v>
      </c>
      <c r="AT13" s="80">
        <v>135.36000000000001</v>
      </c>
      <c r="AU13" s="80">
        <v>111.67</v>
      </c>
      <c r="AV13" s="80">
        <v>58.66</v>
      </c>
      <c r="AW13" s="80">
        <v>103.78</v>
      </c>
      <c r="AX13" s="80">
        <v>867.81</v>
      </c>
      <c r="AY13" s="80">
        <v>0</v>
      </c>
      <c r="AZ13" s="80">
        <v>282.75</v>
      </c>
      <c r="BA13" s="80">
        <v>122.95</v>
      </c>
      <c r="BB13" s="80">
        <v>81.59</v>
      </c>
      <c r="BC13" s="80">
        <v>64.67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  <c r="BI13" s="80">
        <v>0</v>
      </c>
      <c r="BJ13" s="80">
        <v>0</v>
      </c>
      <c r="BK13" s="80">
        <v>0.04</v>
      </c>
      <c r="BL13" s="80">
        <v>0</v>
      </c>
      <c r="BM13" s="80">
        <v>0</v>
      </c>
      <c r="BN13" s="80">
        <v>0</v>
      </c>
      <c r="BO13" s="80">
        <v>0</v>
      </c>
      <c r="BP13" s="80">
        <v>0</v>
      </c>
      <c r="BQ13" s="80">
        <v>0</v>
      </c>
      <c r="BR13" s="80">
        <v>0</v>
      </c>
      <c r="BS13" s="80">
        <v>0.03</v>
      </c>
      <c r="BT13" s="80">
        <v>0</v>
      </c>
      <c r="BU13" s="80">
        <v>0</v>
      </c>
      <c r="BV13" s="80">
        <v>0.15</v>
      </c>
      <c r="BW13" s="80">
        <v>0.01</v>
      </c>
      <c r="BX13" s="80">
        <v>0</v>
      </c>
      <c r="BY13" s="80">
        <v>0</v>
      </c>
      <c r="BZ13" s="80">
        <v>0</v>
      </c>
      <c r="CA13" s="80">
        <v>0</v>
      </c>
      <c r="CB13" s="80">
        <v>15.64</v>
      </c>
      <c r="CC13" s="81"/>
      <c r="CD13" s="81"/>
      <c r="CE13" s="80">
        <v>0</v>
      </c>
      <c r="CF13" s="80"/>
      <c r="CG13" s="80">
        <v>0</v>
      </c>
      <c r="CH13" s="80">
        <v>0</v>
      </c>
      <c r="CI13" s="80">
        <v>0</v>
      </c>
      <c r="CJ13" s="80">
        <v>760</v>
      </c>
      <c r="CK13" s="80">
        <v>292.8</v>
      </c>
      <c r="CL13" s="80">
        <v>526.4</v>
      </c>
      <c r="CM13" s="80">
        <v>6.08</v>
      </c>
      <c r="CN13" s="80">
        <v>6.08</v>
      </c>
      <c r="CO13" s="80">
        <v>6.08</v>
      </c>
      <c r="CP13" s="80">
        <v>0</v>
      </c>
      <c r="CQ13" s="80">
        <v>0</v>
      </c>
    </row>
    <row r="14" spans="1:95" s="8" customFormat="1" ht="27" customHeight="1" x14ac:dyDescent="0.25">
      <c r="A14" s="82" t="str">
        <f>""</f>
        <v/>
      </c>
      <c r="B14" s="83" t="s">
        <v>156</v>
      </c>
      <c r="C14" s="84">
        <v>130</v>
      </c>
      <c r="D14" s="107">
        <v>14.88</v>
      </c>
      <c r="E14" s="107">
        <v>14.56</v>
      </c>
      <c r="F14" s="107">
        <v>18.899999999999999</v>
      </c>
      <c r="G14" s="107">
        <v>0.15</v>
      </c>
      <c r="H14" s="107">
        <v>33.729999999999997</v>
      </c>
      <c r="I14" s="107">
        <v>361.7826091</v>
      </c>
      <c r="J14" s="85">
        <v>12.88</v>
      </c>
      <c r="K14" s="85">
        <v>0.1</v>
      </c>
      <c r="L14" s="85">
        <v>0</v>
      </c>
      <c r="M14" s="85">
        <v>0</v>
      </c>
      <c r="N14" s="85">
        <v>26.57</v>
      </c>
      <c r="O14" s="85">
        <v>6.15</v>
      </c>
      <c r="P14" s="85">
        <v>1.01</v>
      </c>
      <c r="Q14" s="85">
        <v>0</v>
      </c>
      <c r="R14" s="85">
        <v>0</v>
      </c>
      <c r="S14" s="85">
        <v>1.33</v>
      </c>
      <c r="T14" s="85">
        <v>1.29</v>
      </c>
      <c r="U14" s="85">
        <v>69.33</v>
      </c>
      <c r="V14" s="85">
        <v>156.94999999999999</v>
      </c>
      <c r="W14" s="85">
        <v>135.75</v>
      </c>
      <c r="X14" s="85">
        <v>25.03</v>
      </c>
      <c r="Y14" s="85">
        <v>203.91</v>
      </c>
      <c r="Z14" s="85">
        <v>1.1399999999999999</v>
      </c>
      <c r="AA14" s="85">
        <v>78.209999999999994</v>
      </c>
      <c r="AB14" s="85">
        <v>60.66</v>
      </c>
      <c r="AC14" s="85">
        <v>142.97999999999999</v>
      </c>
      <c r="AD14" s="85">
        <v>0.55000000000000004</v>
      </c>
      <c r="AE14" s="85">
        <v>0.05</v>
      </c>
      <c r="AF14" s="85">
        <v>0.25</v>
      </c>
      <c r="AG14" s="85">
        <v>0.36</v>
      </c>
      <c r="AH14" s="85">
        <v>4.0999999999999996</v>
      </c>
      <c r="AI14" s="85">
        <v>0.25</v>
      </c>
      <c r="AJ14" s="74">
        <v>0</v>
      </c>
      <c r="AK14" s="74">
        <v>791.89</v>
      </c>
      <c r="AL14" s="74">
        <v>654.12</v>
      </c>
      <c r="AM14" s="74">
        <v>1326.92</v>
      </c>
      <c r="AN14" s="74">
        <v>1023.03</v>
      </c>
      <c r="AO14" s="74">
        <v>384.75</v>
      </c>
      <c r="AP14" s="74">
        <v>670.98</v>
      </c>
      <c r="AQ14" s="74">
        <v>219.6</v>
      </c>
      <c r="AR14" s="74">
        <v>794.13</v>
      </c>
      <c r="AS14" s="74">
        <v>479.09</v>
      </c>
      <c r="AT14" s="74">
        <v>658.16</v>
      </c>
      <c r="AU14" s="74">
        <v>1028.1199999999999</v>
      </c>
      <c r="AV14" s="74">
        <v>458.38</v>
      </c>
      <c r="AW14" s="74">
        <v>319.05</v>
      </c>
      <c r="AX14" s="74">
        <v>2685.93</v>
      </c>
      <c r="AY14" s="74">
        <v>13.14</v>
      </c>
      <c r="AZ14" s="74">
        <v>1298.7</v>
      </c>
      <c r="BA14" s="74">
        <v>840.52</v>
      </c>
      <c r="BB14" s="74">
        <v>850.36</v>
      </c>
      <c r="BC14" s="74">
        <v>104.17</v>
      </c>
      <c r="BD14" s="74">
        <v>0.77</v>
      </c>
      <c r="BE14" s="74">
        <v>0.4</v>
      </c>
      <c r="BF14" s="74">
        <v>0.22</v>
      </c>
      <c r="BG14" s="74">
        <v>0.48</v>
      </c>
      <c r="BH14" s="74">
        <v>0.54</v>
      </c>
      <c r="BI14" s="74">
        <v>2.7</v>
      </c>
      <c r="BJ14" s="74">
        <v>0.18</v>
      </c>
      <c r="BK14" s="74">
        <v>3.74</v>
      </c>
      <c r="BL14" s="74">
        <v>0.09</v>
      </c>
      <c r="BM14" s="74">
        <v>1.82</v>
      </c>
      <c r="BN14" s="74">
        <v>0.2</v>
      </c>
      <c r="BO14" s="74">
        <v>0.02</v>
      </c>
      <c r="BP14" s="74">
        <v>0</v>
      </c>
      <c r="BQ14" s="74">
        <v>0.26</v>
      </c>
      <c r="BR14" s="74">
        <v>0.52</v>
      </c>
      <c r="BS14" s="74">
        <v>4.4000000000000004</v>
      </c>
      <c r="BT14" s="74">
        <v>0.06</v>
      </c>
      <c r="BU14" s="74">
        <v>0</v>
      </c>
      <c r="BV14" s="74">
        <v>0.91</v>
      </c>
      <c r="BW14" s="74">
        <v>0.2</v>
      </c>
      <c r="BX14" s="74">
        <v>0.4</v>
      </c>
      <c r="BY14" s="74">
        <v>0</v>
      </c>
      <c r="BZ14" s="74">
        <v>0</v>
      </c>
      <c r="CA14" s="74">
        <v>0</v>
      </c>
      <c r="CB14" s="74">
        <v>75.09</v>
      </c>
      <c r="CC14" s="86"/>
      <c r="CD14" s="86"/>
      <c r="CE14" s="74">
        <v>88.32</v>
      </c>
      <c r="CF14" s="74"/>
      <c r="CG14" s="74">
        <v>0</v>
      </c>
      <c r="CH14" s="74">
        <v>0</v>
      </c>
      <c r="CI14" s="74">
        <v>0</v>
      </c>
      <c r="CJ14" s="74">
        <v>0</v>
      </c>
      <c r="CK14" s="74">
        <v>0</v>
      </c>
      <c r="CL14" s="74">
        <v>0</v>
      </c>
      <c r="CM14" s="74">
        <v>0</v>
      </c>
      <c r="CN14" s="74">
        <v>0</v>
      </c>
      <c r="CO14" s="74">
        <v>0</v>
      </c>
      <c r="CP14" s="74">
        <v>6.7</v>
      </c>
      <c r="CQ14" s="74">
        <v>0</v>
      </c>
    </row>
    <row r="15" spans="1:95" s="10" customFormat="1" x14ac:dyDescent="0.25">
      <c r="A15" s="87"/>
      <c r="B15" s="88" t="s">
        <v>105</v>
      </c>
      <c r="C15" s="89">
        <v>550</v>
      </c>
      <c r="D15" s="94">
        <f>SUM(D11:D14)</f>
        <v>25.72</v>
      </c>
      <c r="E15" s="94">
        <f t="shared" ref="E15:I15" si="0">SUM(E11:E14)</f>
        <v>17.52</v>
      </c>
      <c r="F15" s="94">
        <f t="shared" si="0"/>
        <v>27.729999999999997</v>
      </c>
      <c r="G15" s="94">
        <f t="shared" si="0"/>
        <v>1.9499999999999997</v>
      </c>
      <c r="H15" s="94">
        <f t="shared" si="0"/>
        <v>107.9</v>
      </c>
      <c r="I15" s="94">
        <f t="shared" si="0"/>
        <v>776.81408714500003</v>
      </c>
      <c r="J15" s="90">
        <v>17.75</v>
      </c>
      <c r="K15" s="90">
        <v>0.21</v>
      </c>
      <c r="L15" s="90">
        <v>0</v>
      </c>
      <c r="M15" s="90">
        <v>0</v>
      </c>
      <c r="N15" s="90">
        <v>57.05</v>
      </c>
      <c r="O15" s="90">
        <v>48.26</v>
      </c>
      <c r="P15" s="90">
        <v>2.59</v>
      </c>
      <c r="Q15" s="90">
        <v>0</v>
      </c>
      <c r="R15" s="90">
        <v>0</v>
      </c>
      <c r="S15" s="90">
        <v>1.55</v>
      </c>
      <c r="T15" s="90">
        <v>3.37</v>
      </c>
      <c r="U15" s="90">
        <v>320.99</v>
      </c>
      <c r="V15" s="90">
        <v>960.26</v>
      </c>
      <c r="W15" s="90">
        <v>348.61</v>
      </c>
      <c r="X15" s="90">
        <v>132.91</v>
      </c>
      <c r="Y15" s="90">
        <v>462.79</v>
      </c>
      <c r="Z15" s="90">
        <v>4.1100000000000003</v>
      </c>
      <c r="AA15" s="90">
        <v>129.71</v>
      </c>
      <c r="AB15" s="90">
        <v>274.95</v>
      </c>
      <c r="AC15" s="90">
        <v>238.84</v>
      </c>
      <c r="AD15" s="90">
        <v>2.0099999999999998</v>
      </c>
      <c r="AE15" s="90">
        <v>0.31</v>
      </c>
      <c r="AF15" s="90">
        <v>0.47</v>
      </c>
      <c r="AG15" s="90">
        <v>2.14</v>
      </c>
      <c r="AH15" s="90">
        <v>9.3000000000000007</v>
      </c>
      <c r="AI15" s="90">
        <v>11.15</v>
      </c>
      <c r="AJ15" s="91">
        <v>0</v>
      </c>
      <c r="AK15" s="91">
        <v>1129.42</v>
      </c>
      <c r="AL15" s="91">
        <v>980.43</v>
      </c>
      <c r="AM15" s="91">
        <v>3526.67</v>
      </c>
      <c r="AN15" s="91">
        <v>1748.26</v>
      </c>
      <c r="AO15" s="91">
        <v>1062.28</v>
      </c>
      <c r="AP15" s="91">
        <v>1531.49</v>
      </c>
      <c r="AQ15" s="91">
        <v>470.83</v>
      </c>
      <c r="AR15" s="91">
        <v>2239.9299999999998</v>
      </c>
      <c r="AS15" s="91">
        <v>1836.34</v>
      </c>
      <c r="AT15" s="91">
        <v>3372.45</v>
      </c>
      <c r="AU15" s="91">
        <v>3566.2</v>
      </c>
      <c r="AV15" s="91">
        <v>1140.1300000000001</v>
      </c>
      <c r="AW15" s="91">
        <v>1651.28</v>
      </c>
      <c r="AX15" s="91">
        <v>8927.91</v>
      </c>
      <c r="AY15" s="91">
        <v>40.21</v>
      </c>
      <c r="AZ15" s="91">
        <v>3067.63</v>
      </c>
      <c r="BA15" s="91">
        <v>2177.9</v>
      </c>
      <c r="BB15" s="91">
        <v>1692.01</v>
      </c>
      <c r="BC15" s="91">
        <v>498.78</v>
      </c>
      <c r="BD15" s="91">
        <v>1.92</v>
      </c>
      <c r="BE15" s="91">
        <v>2.04</v>
      </c>
      <c r="BF15" s="91">
        <v>1.46</v>
      </c>
      <c r="BG15" s="91">
        <v>3.53</v>
      </c>
      <c r="BH15" s="91">
        <v>0.64</v>
      </c>
      <c r="BI15" s="91">
        <v>3.43</v>
      </c>
      <c r="BJ15" s="91">
        <v>0.18</v>
      </c>
      <c r="BK15" s="91">
        <v>9.2899999999999991</v>
      </c>
      <c r="BL15" s="91">
        <v>0.09</v>
      </c>
      <c r="BM15" s="91">
        <v>3.59</v>
      </c>
      <c r="BN15" s="91">
        <v>1.1599999999999999</v>
      </c>
      <c r="BO15" s="91">
        <v>0.75</v>
      </c>
      <c r="BP15" s="91">
        <v>0</v>
      </c>
      <c r="BQ15" s="91">
        <v>1.82</v>
      </c>
      <c r="BR15" s="91">
        <v>0.97</v>
      </c>
      <c r="BS15" s="91">
        <v>44.61</v>
      </c>
      <c r="BT15" s="91">
        <v>0.06</v>
      </c>
      <c r="BU15" s="91">
        <v>0</v>
      </c>
      <c r="BV15" s="91">
        <v>16.53</v>
      </c>
      <c r="BW15" s="91">
        <v>0.56999999999999995</v>
      </c>
      <c r="BX15" s="91">
        <v>0.49</v>
      </c>
      <c r="BY15" s="91">
        <v>0</v>
      </c>
      <c r="BZ15" s="91">
        <v>0</v>
      </c>
      <c r="CA15" s="91">
        <v>0</v>
      </c>
      <c r="CB15" s="91">
        <v>465.72</v>
      </c>
      <c r="CC15" s="76"/>
      <c r="CD15" s="76">
        <f>$I$15/$I$26*100</f>
        <v>46.077196439132571</v>
      </c>
      <c r="CE15" s="91">
        <v>175.54</v>
      </c>
      <c r="CF15" s="91"/>
      <c r="CG15" s="91">
        <v>11.42</v>
      </c>
      <c r="CH15" s="91">
        <v>11.42</v>
      </c>
      <c r="CI15" s="91">
        <v>11.42</v>
      </c>
      <c r="CJ15" s="91">
        <v>2943.13</v>
      </c>
      <c r="CK15" s="91">
        <v>1300.8</v>
      </c>
      <c r="CL15" s="91">
        <v>2121.96</v>
      </c>
      <c r="CM15" s="91">
        <v>14.7</v>
      </c>
      <c r="CN15" s="91">
        <v>13.12</v>
      </c>
      <c r="CO15" s="91">
        <v>13.91</v>
      </c>
      <c r="CP15" s="91">
        <v>33.08</v>
      </c>
      <c r="CQ15" s="91">
        <v>0</v>
      </c>
    </row>
    <row r="16" spans="1:95" x14ac:dyDescent="0.25">
      <c r="A16" s="87"/>
      <c r="B16" s="88"/>
      <c r="C16" s="92"/>
      <c r="D16" s="94"/>
      <c r="E16" s="94"/>
      <c r="F16" s="94"/>
      <c r="G16" s="94"/>
      <c r="H16" s="94"/>
      <c r="I16" s="94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76"/>
      <c r="CD16" s="76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</row>
    <row r="17" spans="1:95" s="9" customFormat="1" x14ac:dyDescent="0.25">
      <c r="A17" s="67"/>
      <c r="B17" s="96" t="s">
        <v>106</v>
      </c>
      <c r="C17" s="68"/>
      <c r="D17" s="108"/>
      <c r="E17" s="108"/>
      <c r="F17" s="108"/>
      <c r="G17" s="108"/>
      <c r="H17" s="108"/>
      <c r="I17" s="10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70"/>
      <c r="CD17" s="70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</row>
    <row r="18" spans="1:95" s="9" customFormat="1" ht="29.25" customHeight="1" x14ac:dyDescent="0.25">
      <c r="A18" s="77" t="str">
        <f>""</f>
        <v/>
      </c>
      <c r="B18" s="78" t="s">
        <v>107</v>
      </c>
      <c r="C18" s="79" t="str">
        <f>"100"</f>
        <v>100</v>
      </c>
      <c r="D18" s="106">
        <v>0.75</v>
      </c>
      <c r="E18" s="106">
        <v>0</v>
      </c>
      <c r="F18" s="106">
        <v>0.09</v>
      </c>
      <c r="G18" s="106">
        <v>0.1</v>
      </c>
      <c r="H18" s="106">
        <v>2.2799999999999998</v>
      </c>
      <c r="I18" s="106">
        <v>13.261900000000001</v>
      </c>
      <c r="J18" s="79">
        <v>0</v>
      </c>
      <c r="K18" s="79">
        <v>0</v>
      </c>
      <c r="L18" s="79">
        <v>0</v>
      </c>
      <c r="M18" s="79">
        <v>0</v>
      </c>
      <c r="N18" s="79">
        <v>1.46</v>
      </c>
      <c r="O18" s="79">
        <v>0.09</v>
      </c>
      <c r="P18" s="79">
        <v>0.73</v>
      </c>
      <c r="Q18" s="79">
        <v>0</v>
      </c>
      <c r="R18" s="79">
        <v>0</v>
      </c>
      <c r="S18" s="79">
        <v>0.7</v>
      </c>
      <c r="T18" s="79">
        <v>3.9</v>
      </c>
      <c r="U18" s="79">
        <v>1111</v>
      </c>
      <c r="V18" s="79">
        <v>124.08</v>
      </c>
      <c r="W18" s="79">
        <v>20.239999999999998</v>
      </c>
      <c r="X18" s="79">
        <v>12.18</v>
      </c>
      <c r="Y18" s="79">
        <v>20.88</v>
      </c>
      <c r="Z18" s="79">
        <v>0.52</v>
      </c>
      <c r="AA18" s="79">
        <v>0</v>
      </c>
      <c r="AB18" s="79">
        <v>24</v>
      </c>
      <c r="AC18" s="79">
        <v>5</v>
      </c>
      <c r="AD18" s="79">
        <v>0.1</v>
      </c>
      <c r="AE18" s="79">
        <v>0.01</v>
      </c>
      <c r="AF18" s="79">
        <v>0.02</v>
      </c>
      <c r="AG18" s="79">
        <v>0.08</v>
      </c>
      <c r="AH18" s="79">
        <v>0.2</v>
      </c>
      <c r="AI18" s="79">
        <v>2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  <c r="BI18" s="80">
        <v>0</v>
      </c>
      <c r="BJ18" s="80">
        <v>0</v>
      </c>
      <c r="BK18" s="80">
        <v>0</v>
      </c>
      <c r="BL18" s="80">
        <v>0</v>
      </c>
      <c r="BM18" s="80">
        <v>0</v>
      </c>
      <c r="BN18" s="80">
        <v>0</v>
      </c>
      <c r="BO18" s="80">
        <v>0</v>
      </c>
      <c r="BP18" s="80">
        <v>0</v>
      </c>
      <c r="BQ18" s="80">
        <v>0</v>
      </c>
      <c r="BR18" s="80">
        <v>0</v>
      </c>
      <c r="BS18" s="80">
        <v>0</v>
      </c>
      <c r="BT18" s="80">
        <v>0</v>
      </c>
      <c r="BU18" s="80">
        <v>0</v>
      </c>
      <c r="BV18" s="80">
        <v>0</v>
      </c>
      <c r="BW18" s="80">
        <v>0</v>
      </c>
      <c r="BX18" s="80">
        <v>0</v>
      </c>
      <c r="BY18" s="80">
        <v>0</v>
      </c>
      <c r="BZ18" s="80">
        <v>0</v>
      </c>
      <c r="CA18" s="80">
        <v>0</v>
      </c>
      <c r="CB18" s="80">
        <v>92</v>
      </c>
      <c r="CC18" s="81"/>
      <c r="CD18" s="81"/>
      <c r="CE18" s="80">
        <v>4</v>
      </c>
      <c r="CF18" s="80"/>
      <c r="CG18" s="80">
        <v>0</v>
      </c>
      <c r="CH18" s="80">
        <v>0</v>
      </c>
      <c r="CI18" s="80">
        <v>0</v>
      </c>
      <c r="CJ18" s="80">
        <v>0</v>
      </c>
      <c r="CK18" s="80">
        <v>0</v>
      </c>
      <c r="CL18" s="80">
        <v>0</v>
      </c>
      <c r="CM18" s="80">
        <v>0</v>
      </c>
      <c r="CN18" s="80">
        <v>0</v>
      </c>
      <c r="CO18" s="80">
        <v>0</v>
      </c>
      <c r="CP18" s="80">
        <v>0</v>
      </c>
      <c r="CQ18" s="80">
        <v>0</v>
      </c>
    </row>
    <row r="19" spans="1:95" s="9" customFormat="1" ht="40.5" customHeight="1" x14ac:dyDescent="0.25">
      <c r="A19" s="77" t="str">
        <f>""</f>
        <v/>
      </c>
      <c r="B19" s="78" t="s">
        <v>157</v>
      </c>
      <c r="C19" s="79" t="str">
        <f>"250/12,5/10"</f>
        <v>250/12,5/10</v>
      </c>
      <c r="D19" s="106">
        <v>3.5</v>
      </c>
      <c r="E19" s="106">
        <v>3.53</v>
      </c>
      <c r="F19" s="106">
        <v>7.1</v>
      </c>
      <c r="G19" s="106">
        <v>5.05</v>
      </c>
      <c r="H19" s="106">
        <v>24</v>
      </c>
      <c r="I19" s="106">
        <v>142</v>
      </c>
      <c r="J19" s="79">
        <v>1.87</v>
      </c>
      <c r="K19" s="79">
        <v>3.25</v>
      </c>
      <c r="L19" s="79">
        <v>0.05</v>
      </c>
      <c r="M19" s="79">
        <v>0</v>
      </c>
      <c r="N19" s="79">
        <v>4.0999999999999996</v>
      </c>
      <c r="O19" s="79">
        <v>8.81</v>
      </c>
      <c r="P19" s="79">
        <v>2.63</v>
      </c>
      <c r="Q19" s="79">
        <v>0</v>
      </c>
      <c r="R19" s="79">
        <v>0</v>
      </c>
      <c r="S19" s="79">
        <v>0.31</v>
      </c>
      <c r="T19" s="79">
        <v>1.63</v>
      </c>
      <c r="U19" s="79">
        <v>3.47</v>
      </c>
      <c r="V19" s="79">
        <v>982.63</v>
      </c>
      <c r="W19" s="79">
        <v>116.16</v>
      </c>
      <c r="X19" s="79">
        <v>77.680000000000007</v>
      </c>
      <c r="Y19" s="79">
        <v>165.36</v>
      </c>
      <c r="Z19" s="79">
        <v>2.5</v>
      </c>
      <c r="AA19" s="79">
        <v>15</v>
      </c>
      <c r="AB19" s="79">
        <v>1269.54</v>
      </c>
      <c r="AC19" s="79">
        <v>250.49</v>
      </c>
      <c r="AD19" s="79">
        <v>2.99</v>
      </c>
      <c r="AE19" s="79">
        <v>0.15</v>
      </c>
      <c r="AF19" s="79">
        <v>0.14000000000000001</v>
      </c>
      <c r="AG19" s="79">
        <v>2.21</v>
      </c>
      <c r="AH19" s="79">
        <v>2.68</v>
      </c>
      <c r="AI19" s="79">
        <v>21.35</v>
      </c>
      <c r="AJ19" s="80">
        <v>0</v>
      </c>
      <c r="AK19" s="80">
        <v>121.23</v>
      </c>
      <c r="AL19" s="80">
        <v>116.23</v>
      </c>
      <c r="AM19" s="80">
        <v>227.27</v>
      </c>
      <c r="AN19" s="80">
        <v>215.26</v>
      </c>
      <c r="AO19" s="80">
        <v>56.45</v>
      </c>
      <c r="AP19" s="80">
        <v>206.24</v>
      </c>
      <c r="AQ19" s="80">
        <v>39.299999999999997</v>
      </c>
      <c r="AR19" s="80">
        <v>160.61000000000001</v>
      </c>
      <c r="AS19" s="80">
        <v>173.61</v>
      </c>
      <c r="AT19" s="80">
        <v>339.34</v>
      </c>
      <c r="AU19" s="80">
        <v>443.63</v>
      </c>
      <c r="AV19" s="80">
        <v>86.34</v>
      </c>
      <c r="AW19" s="80">
        <v>114.3</v>
      </c>
      <c r="AX19" s="80">
        <v>671.17</v>
      </c>
      <c r="AY19" s="80">
        <v>62.03</v>
      </c>
      <c r="AZ19" s="80">
        <v>371.67</v>
      </c>
      <c r="BA19" s="80">
        <v>274.63</v>
      </c>
      <c r="BB19" s="80">
        <v>111.04</v>
      </c>
      <c r="BC19" s="80">
        <v>58.16</v>
      </c>
      <c r="BD19" s="80">
        <v>7.0000000000000007E-2</v>
      </c>
      <c r="BE19" s="80">
        <v>0.04</v>
      </c>
      <c r="BF19" s="80">
        <v>0.02</v>
      </c>
      <c r="BG19" s="80">
        <v>0.04</v>
      </c>
      <c r="BH19" s="80">
        <v>0.06</v>
      </c>
      <c r="BI19" s="80">
        <v>0.34</v>
      </c>
      <c r="BJ19" s="80">
        <v>0.04</v>
      </c>
      <c r="BK19" s="80">
        <v>1.36</v>
      </c>
      <c r="BL19" s="80">
        <v>0.02</v>
      </c>
      <c r="BM19" s="80">
        <v>0.69</v>
      </c>
      <c r="BN19" s="80">
        <v>0.05</v>
      </c>
      <c r="BO19" s="80">
        <v>0.03</v>
      </c>
      <c r="BP19" s="80">
        <v>0</v>
      </c>
      <c r="BQ19" s="80">
        <v>0.03</v>
      </c>
      <c r="BR19" s="80">
        <v>7.0000000000000007E-2</v>
      </c>
      <c r="BS19" s="80">
        <v>4.6399999999999997</v>
      </c>
      <c r="BT19" s="80">
        <v>0</v>
      </c>
      <c r="BU19" s="80">
        <v>0</v>
      </c>
      <c r="BV19" s="80">
        <v>4.74</v>
      </c>
      <c r="BW19" s="80">
        <v>0.06</v>
      </c>
      <c r="BX19" s="80">
        <v>0.03</v>
      </c>
      <c r="BY19" s="80">
        <v>0</v>
      </c>
      <c r="BZ19" s="80">
        <v>0</v>
      </c>
      <c r="CA19" s="80">
        <v>0</v>
      </c>
      <c r="CB19" s="80">
        <v>277.31</v>
      </c>
      <c r="CC19" s="81"/>
      <c r="CD19" s="81"/>
      <c r="CE19" s="80">
        <v>226.59</v>
      </c>
      <c r="CF19" s="80"/>
      <c r="CG19" s="80">
        <v>0</v>
      </c>
      <c r="CH19" s="80">
        <v>0</v>
      </c>
      <c r="CI19" s="80">
        <v>0</v>
      </c>
      <c r="CJ19" s="80">
        <v>0</v>
      </c>
      <c r="CK19" s="80">
        <v>0</v>
      </c>
      <c r="CL19" s="80">
        <v>0</v>
      </c>
      <c r="CM19" s="80">
        <v>0</v>
      </c>
      <c r="CN19" s="80">
        <v>0</v>
      </c>
      <c r="CO19" s="80">
        <v>0</v>
      </c>
      <c r="CP19" s="80">
        <v>0</v>
      </c>
      <c r="CQ19" s="80">
        <v>0.25</v>
      </c>
    </row>
    <row r="20" spans="1:95" s="9" customFormat="1" ht="25.5" x14ac:dyDescent="0.25">
      <c r="A20" s="77" t="str">
        <f>""</f>
        <v/>
      </c>
      <c r="B20" s="78" t="s">
        <v>160</v>
      </c>
      <c r="C20" s="79" t="str">
        <f>"100"</f>
        <v>100</v>
      </c>
      <c r="D20" s="106">
        <v>16.22</v>
      </c>
      <c r="E20" s="106">
        <v>0.68</v>
      </c>
      <c r="F20" s="106">
        <v>14.33</v>
      </c>
      <c r="G20" s="106">
        <v>5.83</v>
      </c>
      <c r="H20" s="106">
        <v>15.33</v>
      </c>
      <c r="I20" s="106">
        <v>253.6</v>
      </c>
      <c r="J20" s="79">
        <v>1.96</v>
      </c>
      <c r="K20" s="79">
        <v>6.5</v>
      </c>
      <c r="L20" s="79">
        <v>0.71</v>
      </c>
      <c r="M20" s="79">
        <v>0</v>
      </c>
      <c r="N20" s="79">
        <v>5.21</v>
      </c>
      <c r="O20" s="79">
        <v>11.13</v>
      </c>
      <c r="P20" s="79">
        <v>2.2200000000000002</v>
      </c>
      <c r="Q20" s="79">
        <v>0</v>
      </c>
      <c r="R20" s="79">
        <v>0</v>
      </c>
      <c r="S20" s="79">
        <v>0.34</v>
      </c>
      <c r="T20" s="79">
        <v>1.08</v>
      </c>
      <c r="U20" s="79">
        <v>0</v>
      </c>
      <c r="V20" s="79">
        <v>202.17</v>
      </c>
      <c r="W20" s="79">
        <v>41.91</v>
      </c>
      <c r="X20" s="79">
        <v>19.63</v>
      </c>
      <c r="Y20" s="79">
        <v>54.36</v>
      </c>
      <c r="Z20" s="79">
        <v>1.24</v>
      </c>
      <c r="AA20" s="79">
        <v>4.99</v>
      </c>
      <c r="AB20" s="79">
        <v>27.9</v>
      </c>
      <c r="AC20" s="79">
        <v>12.38</v>
      </c>
      <c r="AD20" s="79">
        <v>4.96</v>
      </c>
      <c r="AE20" s="79">
        <v>7.0000000000000007E-2</v>
      </c>
      <c r="AF20" s="79">
        <v>7.0000000000000007E-2</v>
      </c>
      <c r="AG20" s="79">
        <v>0.71</v>
      </c>
      <c r="AH20" s="79">
        <v>1.63</v>
      </c>
      <c r="AI20" s="79">
        <v>0.46</v>
      </c>
      <c r="AJ20" s="80">
        <v>0</v>
      </c>
      <c r="AK20" s="80">
        <v>0</v>
      </c>
      <c r="AL20" s="80">
        <v>0</v>
      </c>
      <c r="AM20" s="80">
        <v>710.77</v>
      </c>
      <c r="AN20" s="80">
        <v>387.17</v>
      </c>
      <c r="AO20" s="80">
        <v>180.81</v>
      </c>
      <c r="AP20" s="80">
        <v>329.88</v>
      </c>
      <c r="AQ20" s="80">
        <v>102.78</v>
      </c>
      <c r="AR20" s="80">
        <v>475.69</v>
      </c>
      <c r="AS20" s="80">
        <v>338.15</v>
      </c>
      <c r="AT20" s="80">
        <v>1100.53</v>
      </c>
      <c r="AU20" s="80">
        <v>1014.01</v>
      </c>
      <c r="AV20" s="80">
        <v>249.79</v>
      </c>
      <c r="AW20" s="80">
        <v>574.04</v>
      </c>
      <c r="AX20" s="80">
        <v>2040.61</v>
      </c>
      <c r="AY20" s="80">
        <v>15.34</v>
      </c>
      <c r="AZ20" s="80">
        <v>509.55</v>
      </c>
      <c r="BA20" s="80">
        <v>575.29</v>
      </c>
      <c r="BB20" s="80">
        <v>315.93</v>
      </c>
      <c r="BC20" s="80">
        <v>120.21</v>
      </c>
      <c r="BD20" s="80">
        <v>0.21</v>
      </c>
      <c r="BE20" s="80">
        <v>0.26</v>
      </c>
      <c r="BF20" s="80">
        <v>0.19</v>
      </c>
      <c r="BG20" s="80">
        <v>0.47</v>
      </c>
      <c r="BH20" s="80">
        <v>0.04</v>
      </c>
      <c r="BI20" s="80">
        <v>0.3</v>
      </c>
      <c r="BJ20" s="80">
        <v>0.02</v>
      </c>
      <c r="BK20" s="80">
        <v>1.33</v>
      </c>
      <c r="BL20" s="80">
        <v>0.01</v>
      </c>
      <c r="BM20" s="80">
        <v>0.43</v>
      </c>
      <c r="BN20" s="80">
        <v>0.17</v>
      </c>
      <c r="BO20" s="80">
        <v>0.14000000000000001</v>
      </c>
      <c r="BP20" s="80">
        <v>0</v>
      </c>
      <c r="BQ20" s="80">
        <v>0</v>
      </c>
      <c r="BR20" s="80">
        <v>0.09</v>
      </c>
      <c r="BS20" s="80">
        <v>12.25</v>
      </c>
      <c r="BT20" s="80">
        <v>0</v>
      </c>
      <c r="BU20" s="80">
        <v>0</v>
      </c>
      <c r="BV20" s="80">
        <v>6.33</v>
      </c>
      <c r="BW20" s="80">
        <v>0.13</v>
      </c>
      <c r="BX20" s="80">
        <v>0.04</v>
      </c>
      <c r="BY20" s="80">
        <v>0</v>
      </c>
      <c r="BZ20" s="80">
        <v>0</v>
      </c>
      <c r="CA20" s="80">
        <v>0</v>
      </c>
      <c r="CB20" s="80">
        <v>83.34</v>
      </c>
      <c r="CC20" s="81"/>
      <c r="CD20" s="81"/>
      <c r="CE20" s="80">
        <v>9.64</v>
      </c>
      <c r="CF20" s="80"/>
      <c r="CG20" s="80">
        <v>0</v>
      </c>
      <c r="CH20" s="80">
        <v>0</v>
      </c>
      <c r="CI20" s="80">
        <v>0</v>
      </c>
      <c r="CJ20" s="80">
        <v>0</v>
      </c>
      <c r="CK20" s="80">
        <v>0</v>
      </c>
      <c r="CL20" s="80">
        <v>0</v>
      </c>
      <c r="CM20" s="80">
        <v>0</v>
      </c>
      <c r="CN20" s="80">
        <v>0</v>
      </c>
      <c r="CO20" s="80">
        <v>0</v>
      </c>
      <c r="CP20" s="80">
        <v>0</v>
      </c>
      <c r="CQ20" s="80">
        <v>0</v>
      </c>
    </row>
    <row r="21" spans="1:95" s="9" customFormat="1" ht="28.5" customHeight="1" x14ac:dyDescent="0.25">
      <c r="A21" s="77" t="str">
        <f>""</f>
        <v/>
      </c>
      <c r="B21" s="78" t="s">
        <v>108</v>
      </c>
      <c r="C21" s="79" t="str">
        <f>"180"</f>
        <v>180</v>
      </c>
      <c r="D21" s="106">
        <v>5.4</v>
      </c>
      <c r="E21" s="106">
        <v>0.03</v>
      </c>
      <c r="F21" s="106">
        <v>6</v>
      </c>
      <c r="G21" s="106">
        <v>2.4900000000000002</v>
      </c>
      <c r="H21" s="106">
        <v>26</v>
      </c>
      <c r="I21" s="106">
        <v>303.27633194399999</v>
      </c>
      <c r="J21" s="79">
        <v>3.86</v>
      </c>
      <c r="K21" s="79">
        <v>0.16</v>
      </c>
      <c r="L21" s="79">
        <v>0</v>
      </c>
      <c r="M21" s="79">
        <v>0</v>
      </c>
      <c r="N21" s="79">
        <v>1.1599999999999999</v>
      </c>
      <c r="O21" s="79">
        <v>42.84</v>
      </c>
      <c r="P21" s="79">
        <v>8.74</v>
      </c>
      <c r="Q21" s="79">
        <v>0</v>
      </c>
      <c r="R21" s="79">
        <v>0</v>
      </c>
      <c r="S21" s="79">
        <v>0</v>
      </c>
      <c r="T21" s="79">
        <v>1.47</v>
      </c>
      <c r="U21" s="79">
        <v>2.8</v>
      </c>
      <c r="V21" s="79">
        <v>313.57</v>
      </c>
      <c r="W21" s="79">
        <v>17.02</v>
      </c>
      <c r="X21" s="79">
        <v>159.54</v>
      </c>
      <c r="Y21" s="79">
        <v>233.87</v>
      </c>
      <c r="Z21" s="79">
        <v>5.47</v>
      </c>
      <c r="AA21" s="79">
        <v>36.82</v>
      </c>
      <c r="AB21" s="79">
        <v>26.71</v>
      </c>
      <c r="AC21" s="79">
        <v>42.46</v>
      </c>
      <c r="AD21" s="79">
        <v>0.75</v>
      </c>
      <c r="AE21" s="79">
        <v>0.25</v>
      </c>
      <c r="AF21" s="79">
        <v>0.13</v>
      </c>
      <c r="AG21" s="79">
        <v>2.4500000000000002</v>
      </c>
      <c r="AH21" s="79">
        <v>6.18</v>
      </c>
      <c r="AI21" s="79">
        <v>0</v>
      </c>
      <c r="AJ21" s="80">
        <v>0</v>
      </c>
      <c r="AK21" s="80">
        <v>487.08</v>
      </c>
      <c r="AL21" s="80">
        <v>380.05</v>
      </c>
      <c r="AM21" s="80">
        <v>615.91</v>
      </c>
      <c r="AN21" s="80">
        <v>437.83</v>
      </c>
      <c r="AO21" s="80">
        <v>263.99</v>
      </c>
      <c r="AP21" s="80">
        <v>330.98</v>
      </c>
      <c r="AQ21" s="80">
        <v>149.77000000000001</v>
      </c>
      <c r="AR21" s="80">
        <v>488.73</v>
      </c>
      <c r="AS21" s="80">
        <v>478.61</v>
      </c>
      <c r="AT21" s="80">
        <v>922.59</v>
      </c>
      <c r="AU21" s="80">
        <v>909.01</v>
      </c>
      <c r="AV21" s="80">
        <v>248.21</v>
      </c>
      <c r="AW21" s="80">
        <v>593.38</v>
      </c>
      <c r="AX21" s="80">
        <v>1865.13</v>
      </c>
      <c r="AY21" s="80">
        <v>0</v>
      </c>
      <c r="AZ21" s="80">
        <v>413.27</v>
      </c>
      <c r="BA21" s="80">
        <v>500.74</v>
      </c>
      <c r="BB21" s="80">
        <v>355.42</v>
      </c>
      <c r="BC21" s="80">
        <v>271.91000000000003</v>
      </c>
      <c r="BD21" s="80">
        <v>0.21</v>
      </c>
      <c r="BE21" s="80">
        <v>0.05</v>
      </c>
      <c r="BF21" s="80">
        <v>0.04</v>
      </c>
      <c r="BG21" s="80">
        <v>0.11</v>
      </c>
      <c r="BH21" s="80">
        <v>0.14000000000000001</v>
      </c>
      <c r="BI21" s="80">
        <v>0.45</v>
      </c>
      <c r="BJ21" s="80">
        <v>0</v>
      </c>
      <c r="BK21" s="80">
        <v>1.78</v>
      </c>
      <c r="BL21" s="80">
        <v>0</v>
      </c>
      <c r="BM21" s="80">
        <v>0.45</v>
      </c>
      <c r="BN21" s="80">
        <v>0.01</v>
      </c>
      <c r="BO21" s="80">
        <v>0</v>
      </c>
      <c r="BP21" s="80">
        <v>0</v>
      </c>
      <c r="BQ21" s="80">
        <v>0.05</v>
      </c>
      <c r="BR21" s="80">
        <v>0.18</v>
      </c>
      <c r="BS21" s="80">
        <v>2.09</v>
      </c>
      <c r="BT21" s="80">
        <v>0.02</v>
      </c>
      <c r="BU21" s="80">
        <v>0</v>
      </c>
      <c r="BV21" s="80">
        <v>0.84</v>
      </c>
      <c r="BW21" s="80">
        <v>0.08</v>
      </c>
      <c r="BX21" s="80">
        <v>0</v>
      </c>
      <c r="BY21" s="80">
        <v>0</v>
      </c>
      <c r="BZ21" s="80">
        <v>0</v>
      </c>
      <c r="CA21" s="80">
        <v>0</v>
      </c>
      <c r="CB21" s="80">
        <v>136.59</v>
      </c>
      <c r="CC21" s="81"/>
      <c r="CD21" s="81"/>
      <c r="CE21" s="80">
        <v>41.27</v>
      </c>
      <c r="CF21" s="80"/>
      <c r="CG21" s="80">
        <v>0</v>
      </c>
      <c r="CH21" s="80">
        <v>0</v>
      </c>
      <c r="CI21" s="80">
        <v>0</v>
      </c>
      <c r="CJ21" s="80">
        <v>0</v>
      </c>
      <c r="CK21" s="80">
        <v>0</v>
      </c>
      <c r="CL21" s="80">
        <v>0</v>
      </c>
      <c r="CM21" s="80">
        <v>0</v>
      </c>
      <c r="CN21" s="80">
        <v>0</v>
      </c>
      <c r="CO21" s="80">
        <v>0</v>
      </c>
      <c r="CP21" s="80">
        <v>0</v>
      </c>
      <c r="CQ21" s="80">
        <v>0</v>
      </c>
    </row>
    <row r="22" spans="1:95" s="8" customFormat="1" ht="16.5" customHeight="1" x14ac:dyDescent="0.25">
      <c r="A22" s="77" t="str">
        <f>""</f>
        <v/>
      </c>
      <c r="B22" s="78" t="s">
        <v>109</v>
      </c>
      <c r="C22" s="93" t="s">
        <v>161</v>
      </c>
      <c r="D22" s="106">
        <v>0.24</v>
      </c>
      <c r="E22" s="106">
        <v>0</v>
      </c>
      <c r="F22" s="106">
        <v>0.05</v>
      </c>
      <c r="G22" s="106">
        <v>0.06</v>
      </c>
      <c r="H22" s="106">
        <v>14.1</v>
      </c>
      <c r="I22" s="106">
        <v>55.606942799999999</v>
      </c>
      <c r="J22" s="79">
        <v>0</v>
      </c>
      <c r="K22" s="79">
        <v>0</v>
      </c>
      <c r="L22" s="79">
        <v>0</v>
      </c>
      <c r="M22" s="79">
        <v>0</v>
      </c>
      <c r="N22" s="79">
        <v>13.85</v>
      </c>
      <c r="O22" s="79">
        <v>0</v>
      </c>
      <c r="P22" s="79">
        <v>0.22</v>
      </c>
      <c r="Q22" s="79">
        <v>0</v>
      </c>
      <c r="R22" s="79">
        <v>0</v>
      </c>
      <c r="S22" s="79">
        <v>0.4</v>
      </c>
      <c r="T22" s="79">
        <v>0.11</v>
      </c>
      <c r="U22" s="79">
        <v>0.92</v>
      </c>
      <c r="V22" s="79">
        <v>10.44</v>
      </c>
      <c r="W22" s="79">
        <v>2.86</v>
      </c>
      <c r="X22" s="79">
        <v>0.73</v>
      </c>
      <c r="Y22" s="79">
        <v>1.34</v>
      </c>
      <c r="Z22" s="79">
        <v>0.08</v>
      </c>
      <c r="AA22" s="79">
        <v>0</v>
      </c>
      <c r="AB22" s="79">
        <v>0.56000000000000005</v>
      </c>
      <c r="AC22" s="79">
        <v>0.14000000000000001</v>
      </c>
      <c r="AD22" s="79">
        <v>0.01</v>
      </c>
      <c r="AE22" s="79">
        <v>0</v>
      </c>
      <c r="AF22" s="79">
        <v>0</v>
      </c>
      <c r="AG22" s="79">
        <v>0.01</v>
      </c>
      <c r="AH22" s="79">
        <v>0.01</v>
      </c>
      <c r="AI22" s="79">
        <v>1.1200000000000001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>
        <v>0</v>
      </c>
      <c r="AV22" s="80">
        <v>0</v>
      </c>
      <c r="AW22" s="80">
        <v>0</v>
      </c>
      <c r="AX22" s="80">
        <v>0</v>
      </c>
      <c r="AY22" s="80">
        <v>0</v>
      </c>
      <c r="AZ22" s="80">
        <v>0</v>
      </c>
      <c r="BA22" s="80">
        <v>0</v>
      </c>
      <c r="BB22" s="80">
        <v>0</v>
      </c>
      <c r="BC22" s="80">
        <v>0</v>
      </c>
      <c r="BD22" s="80">
        <v>0</v>
      </c>
      <c r="BE22" s="80">
        <v>0</v>
      </c>
      <c r="BF22" s="80">
        <v>0</v>
      </c>
      <c r="BG22" s="80">
        <v>0</v>
      </c>
      <c r="BH22" s="80">
        <v>0</v>
      </c>
      <c r="BI22" s="80">
        <v>0</v>
      </c>
      <c r="BJ22" s="80">
        <v>0</v>
      </c>
      <c r="BK22" s="80">
        <v>0</v>
      </c>
      <c r="BL22" s="80">
        <v>0</v>
      </c>
      <c r="BM22" s="80">
        <v>0</v>
      </c>
      <c r="BN22" s="80">
        <v>0</v>
      </c>
      <c r="BO22" s="80">
        <v>0</v>
      </c>
      <c r="BP22" s="80">
        <v>0</v>
      </c>
      <c r="BQ22" s="80">
        <v>0</v>
      </c>
      <c r="BR22" s="80">
        <v>0</v>
      </c>
      <c r="BS22" s="80">
        <v>0</v>
      </c>
      <c r="BT22" s="80">
        <v>0</v>
      </c>
      <c r="BU22" s="80">
        <v>0</v>
      </c>
      <c r="BV22" s="80">
        <v>0</v>
      </c>
      <c r="BW22" s="80">
        <v>0</v>
      </c>
      <c r="BX22" s="80">
        <v>0</v>
      </c>
      <c r="BY22" s="80">
        <v>0</v>
      </c>
      <c r="BZ22" s="80">
        <v>0</v>
      </c>
      <c r="CA22" s="80">
        <v>0</v>
      </c>
      <c r="CB22" s="80">
        <v>210.25</v>
      </c>
      <c r="CC22" s="81"/>
      <c r="CD22" s="81"/>
      <c r="CE22" s="80">
        <v>0.09</v>
      </c>
      <c r="CF22" s="80"/>
      <c r="CG22" s="80">
        <v>0</v>
      </c>
      <c r="CH22" s="80">
        <v>0</v>
      </c>
      <c r="CI22" s="80">
        <v>0</v>
      </c>
      <c r="CJ22" s="80">
        <v>0</v>
      </c>
      <c r="CK22" s="80">
        <v>0</v>
      </c>
      <c r="CL22" s="80">
        <v>0</v>
      </c>
      <c r="CM22" s="80">
        <v>0</v>
      </c>
      <c r="CN22" s="80">
        <v>0</v>
      </c>
      <c r="CO22" s="80">
        <v>0</v>
      </c>
      <c r="CP22" s="80">
        <v>15</v>
      </c>
      <c r="CQ22" s="80">
        <v>0</v>
      </c>
    </row>
    <row r="23" spans="1:95" s="109" customFormat="1" ht="16.5" customHeight="1" x14ac:dyDescent="0.25">
      <c r="A23" s="82" t="str">
        <f>""</f>
        <v/>
      </c>
      <c r="B23" s="83" t="s">
        <v>162</v>
      </c>
      <c r="C23" s="85" t="str">
        <f>"30"</f>
        <v>30</v>
      </c>
      <c r="D23" s="107">
        <v>2.09</v>
      </c>
      <c r="E23" s="107">
        <v>0</v>
      </c>
      <c r="F23" s="107">
        <v>0.32</v>
      </c>
      <c r="G23" s="107">
        <v>0</v>
      </c>
      <c r="H23" s="107">
        <v>11.17</v>
      </c>
      <c r="I23" s="107">
        <v>56.977769999999992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11.17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5">
        <v>0</v>
      </c>
      <c r="AC23" s="85">
        <v>0</v>
      </c>
      <c r="AD23" s="85">
        <v>0</v>
      </c>
      <c r="AE23" s="85">
        <v>0</v>
      </c>
      <c r="AF23" s="85">
        <v>0</v>
      </c>
      <c r="AG23" s="85">
        <v>0</v>
      </c>
      <c r="AH23" s="85">
        <v>0</v>
      </c>
      <c r="AI23" s="85">
        <v>0</v>
      </c>
      <c r="AJ23" s="74">
        <v>0</v>
      </c>
      <c r="AK23" s="74">
        <v>0</v>
      </c>
      <c r="AL23" s="74">
        <v>0</v>
      </c>
      <c r="AM23" s="74">
        <v>0</v>
      </c>
      <c r="AN23" s="74">
        <v>0</v>
      </c>
      <c r="AO23" s="74">
        <v>0</v>
      </c>
      <c r="AP23" s="74">
        <v>0</v>
      </c>
      <c r="AQ23" s="74">
        <v>0</v>
      </c>
      <c r="AR23" s="74">
        <v>0</v>
      </c>
      <c r="AS23" s="74">
        <v>0</v>
      </c>
      <c r="AT23" s="74">
        <v>0</v>
      </c>
      <c r="AU23" s="74">
        <v>0</v>
      </c>
      <c r="AV23" s="74">
        <v>0</v>
      </c>
      <c r="AW23" s="74">
        <v>0</v>
      </c>
      <c r="AX23" s="74">
        <v>0</v>
      </c>
      <c r="AY23" s="74">
        <v>0</v>
      </c>
      <c r="AZ23" s="74">
        <v>0</v>
      </c>
      <c r="BA23" s="74">
        <v>0</v>
      </c>
      <c r="BB23" s="74">
        <v>0</v>
      </c>
      <c r="BC23" s="74">
        <v>0</v>
      </c>
      <c r="BD23" s="74">
        <v>0</v>
      </c>
      <c r="BE23" s="74">
        <v>0</v>
      </c>
      <c r="BF23" s="74">
        <v>0</v>
      </c>
      <c r="BG23" s="74">
        <v>0</v>
      </c>
      <c r="BH23" s="74">
        <v>0</v>
      </c>
      <c r="BI23" s="74">
        <v>0</v>
      </c>
      <c r="BJ23" s="74">
        <v>0</v>
      </c>
      <c r="BK23" s="74">
        <v>0</v>
      </c>
      <c r="BL23" s="74">
        <v>0</v>
      </c>
      <c r="BM23" s="74">
        <v>0</v>
      </c>
      <c r="BN23" s="74">
        <v>0</v>
      </c>
      <c r="BO23" s="74">
        <v>0</v>
      </c>
      <c r="BP23" s="74">
        <v>0</v>
      </c>
      <c r="BQ23" s="74">
        <v>0</v>
      </c>
      <c r="BR23" s="74">
        <v>0</v>
      </c>
      <c r="BS23" s="74">
        <v>0</v>
      </c>
      <c r="BT23" s="74">
        <v>0</v>
      </c>
      <c r="BU23" s="74">
        <v>0</v>
      </c>
      <c r="BV23" s="74">
        <v>0</v>
      </c>
      <c r="BW23" s="74">
        <v>0</v>
      </c>
      <c r="BX23" s="74">
        <v>0</v>
      </c>
      <c r="BY23" s="74">
        <v>0</v>
      </c>
      <c r="BZ23" s="74">
        <v>0</v>
      </c>
      <c r="CA23" s="74">
        <v>0</v>
      </c>
      <c r="CB23" s="74">
        <v>10.68</v>
      </c>
      <c r="CC23" s="86"/>
      <c r="CD23" s="86"/>
      <c r="CE23" s="74">
        <v>0</v>
      </c>
      <c r="CF23" s="74"/>
      <c r="CG23" s="74">
        <v>0</v>
      </c>
      <c r="CH23" s="74">
        <v>0</v>
      </c>
      <c r="CI23" s="74">
        <v>0</v>
      </c>
      <c r="CJ23" s="74">
        <v>0</v>
      </c>
      <c r="CK23" s="74">
        <v>0</v>
      </c>
      <c r="CL23" s="74">
        <v>0</v>
      </c>
      <c r="CM23" s="74">
        <v>0</v>
      </c>
      <c r="CN23" s="74">
        <v>0</v>
      </c>
      <c r="CO23" s="74">
        <v>0</v>
      </c>
      <c r="CP23" s="74">
        <v>0</v>
      </c>
      <c r="CQ23" s="74">
        <v>0</v>
      </c>
    </row>
    <row r="24" spans="1:95" s="10" customFormat="1" ht="13.5" customHeight="1" x14ac:dyDescent="0.25">
      <c r="A24" s="82" t="str">
        <f>""</f>
        <v/>
      </c>
      <c r="B24" s="83" t="s">
        <v>103</v>
      </c>
      <c r="C24" s="84">
        <v>40</v>
      </c>
      <c r="D24" s="107">
        <v>2.68</v>
      </c>
      <c r="E24" s="107">
        <v>0</v>
      </c>
      <c r="F24" s="107">
        <v>0.32</v>
      </c>
      <c r="G24" s="107">
        <v>0.27</v>
      </c>
      <c r="H24" s="107">
        <v>17.07</v>
      </c>
      <c r="I24" s="107">
        <v>84.36</v>
      </c>
      <c r="J24" s="85">
        <v>0.06</v>
      </c>
      <c r="K24" s="85">
        <v>0</v>
      </c>
      <c r="L24" s="85">
        <v>0</v>
      </c>
      <c r="M24" s="85">
        <v>0</v>
      </c>
      <c r="N24" s="85">
        <v>0.3</v>
      </c>
      <c r="O24" s="85">
        <v>12.45</v>
      </c>
      <c r="P24" s="85">
        <v>0.05</v>
      </c>
      <c r="Q24" s="85">
        <v>0</v>
      </c>
      <c r="R24" s="85">
        <v>0</v>
      </c>
      <c r="S24" s="85">
        <v>0.09</v>
      </c>
      <c r="T24" s="85">
        <v>0.54</v>
      </c>
      <c r="U24" s="85">
        <v>113.4</v>
      </c>
      <c r="V24" s="85">
        <v>35.11</v>
      </c>
      <c r="W24" s="85">
        <v>6.07</v>
      </c>
      <c r="X24" s="85">
        <v>8.61</v>
      </c>
      <c r="Y24" s="85">
        <v>22.71</v>
      </c>
      <c r="Z24" s="85">
        <v>0.52</v>
      </c>
      <c r="AA24" s="85">
        <v>0</v>
      </c>
      <c r="AB24" s="85">
        <v>0</v>
      </c>
      <c r="AC24" s="85">
        <v>0</v>
      </c>
      <c r="AD24" s="85">
        <v>0.39</v>
      </c>
      <c r="AE24" s="85">
        <v>0.03</v>
      </c>
      <c r="AF24" s="85">
        <v>0.01</v>
      </c>
      <c r="AG24" s="85">
        <v>0.38</v>
      </c>
      <c r="AH24" s="85">
        <v>0.93</v>
      </c>
      <c r="AI24" s="85">
        <v>0</v>
      </c>
      <c r="AJ24" s="74">
        <v>0</v>
      </c>
      <c r="AK24" s="74">
        <v>103.49</v>
      </c>
      <c r="AL24" s="74">
        <v>107.72</v>
      </c>
      <c r="AM24" s="74">
        <v>164.97</v>
      </c>
      <c r="AN24" s="74">
        <v>54.71</v>
      </c>
      <c r="AO24" s="74">
        <v>32.43</v>
      </c>
      <c r="AP24" s="74">
        <v>64.86</v>
      </c>
      <c r="AQ24" s="74">
        <v>24.53</v>
      </c>
      <c r="AR24" s="74">
        <v>117.31</v>
      </c>
      <c r="AS24" s="74">
        <v>72.760000000000005</v>
      </c>
      <c r="AT24" s="74">
        <v>101.52</v>
      </c>
      <c r="AU24" s="74">
        <v>83.75</v>
      </c>
      <c r="AV24" s="74">
        <v>43.99</v>
      </c>
      <c r="AW24" s="74">
        <v>77.83</v>
      </c>
      <c r="AX24" s="74">
        <v>650.86</v>
      </c>
      <c r="AY24" s="74">
        <v>0</v>
      </c>
      <c r="AZ24" s="74">
        <v>212.06</v>
      </c>
      <c r="BA24" s="74">
        <v>92.21</v>
      </c>
      <c r="BB24" s="74">
        <v>61.19</v>
      </c>
      <c r="BC24" s="74">
        <v>48.5</v>
      </c>
      <c r="BD24" s="74">
        <v>0</v>
      </c>
      <c r="BE24" s="74">
        <v>0</v>
      </c>
      <c r="BF24" s="74">
        <v>0</v>
      </c>
      <c r="BG24" s="74">
        <v>0</v>
      </c>
      <c r="BH24" s="74">
        <v>0</v>
      </c>
      <c r="BI24" s="74">
        <v>0</v>
      </c>
      <c r="BJ24" s="74">
        <v>0</v>
      </c>
      <c r="BK24" s="74">
        <v>0.03</v>
      </c>
      <c r="BL24" s="74">
        <v>0</v>
      </c>
      <c r="BM24" s="74">
        <v>0</v>
      </c>
      <c r="BN24" s="74">
        <v>0</v>
      </c>
      <c r="BO24" s="74">
        <v>0</v>
      </c>
      <c r="BP24" s="74">
        <v>0</v>
      </c>
      <c r="BQ24" s="74">
        <v>0</v>
      </c>
      <c r="BR24" s="74">
        <v>0</v>
      </c>
      <c r="BS24" s="74">
        <v>0.02</v>
      </c>
      <c r="BT24" s="74">
        <v>0</v>
      </c>
      <c r="BU24" s="74">
        <v>0</v>
      </c>
      <c r="BV24" s="74">
        <v>0.11</v>
      </c>
      <c r="BW24" s="74">
        <v>0.01</v>
      </c>
      <c r="BX24" s="74">
        <v>0</v>
      </c>
      <c r="BY24" s="74">
        <v>0</v>
      </c>
      <c r="BZ24" s="74">
        <v>0</v>
      </c>
      <c r="CA24" s="74">
        <v>0</v>
      </c>
      <c r="CB24" s="74">
        <v>11.73</v>
      </c>
      <c r="CC24" s="86"/>
      <c r="CD24" s="86"/>
      <c r="CE24" s="74">
        <v>0</v>
      </c>
      <c r="CF24" s="74"/>
      <c r="CG24" s="74">
        <v>0</v>
      </c>
      <c r="CH24" s="74">
        <v>0</v>
      </c>
      <c r="CI24" s="74">
        <v>0</v>
      </c>
      <c r="CJ24" s="74">
        <v>570</v>
      </c>
      <c r="CK24" s="74">
        <v>219.6</v>
      </c>
      <c r="CL24" s="74">
        <v>394.8</v>
      </c>
      <c r="CM24" s="74">
        <v>4.5599999999999996</v>
      </c>
      <c r="CN24" s="74">
        <v>4.5599999999999996</v>
      </c>
      <c r="CO24" s="74">
        <v>4.5599999999999996</v>
      </c>
      <c r="CP24" s="74">
        <v>0</v>
      </c>
      <c r="CQ24" s="74">
        <v>0</v>
      </c>
    </row>
    <row r="25" spans="1:95" s="10" customFormat="1" x14ac:dyDescent="0.25">
      <c r="A25" s="87"/>
      <c r="B25" s="88" t="s">
        <v>110</v>
      </c>
      <c r="C25" s="89">
        <v>944.5</v>
      </c>
      <c r="D25" s="94">
        <f>SUM(D18:D24)</f>
        <v>30.879999999999995</v>
      </c>
      <c r="E25" s="94">
        <f t="shared" ref="E25:I25" si="1">SUM(E18:E24)</f>
        <v>4.24</v>
      </c>
      <c r="F25" s="94">
        <f t="shared" si="1"/>
        <v>28.21</v>
      </c>
      <c r="G25" s="94">
        <f t="shared" si="1"/>
        <v>13.8</v>
      </c>
      <c r="H25" s="94">
        <f t="shared" si="1"/>
        <v>109.94999999999999</v>
      </c>
      <c r="I25" s="94">
        <f t="shared" si="1"/>
        <v>909.08294474399986</v>
      </c>
      <c r="J25" s="90">
        <v>7.75</v>
      </c>
      <c r="K25" s="90">
        <v>9.91</v>
      </c>
      <c r="L25" s="90">
        <v>0.77</v>
      </c>
      <c r="M25" s="90">
        <v>0</v>
      </c>
      <c r="N25" s="90">
        <v>26.08</v>
      </c>
      <c r="O25" s="90">
        <v>75.319999999999993</v>
      </c>
      <c r="P25" s="90">
        <v>14.59</v>
      </c>
      <c r="Q25" s="90">
        <v>0</v>
      </c>
      <c r="R25" s="90">
        <v>0</v>
      </c>
      <c r="S25" s="90">
        <v>1.84</v>
      </c>
      <c r="T25" s="90">
        <v>8.7200000000000006</v>
      </c>
      <c r="U25" s="90">
        <v>1231.5899999999999</v>
      </c>
      <c r="V25" s="90">
        <v>1668</v>
      </c>
      <c r="W25" s="90">
        <v>204.26</v>
      </c>
      <c r="X25" s="90">
        <v>278.37</v>
      </c>
      <c r="Y25" s="90">
        <v>498.52</v>
      </c>
      <c r="Z25" s="90">
        <v>10.33</v>
      </c>
      <c r="AA25" s="90">
        <v>56.81</v>
      </c>
      <c r="AB25" s="90">
        <v>1348.71</v>
      </c>
      <c r="AC25" s="90">
        <v>310.47000000000003</v>
      </c>
      <c r="AD25" s="90">
        <v>9.2100000000000009</v>
      </c>
      <c r="AE25" s="90">
        <v>0.53</v>
      </c>
      <c r="AF25" s="90">
        <v>0.37</v>
      </c>
      <c r="AG25" s="90">
        <v>5.83</v>
      </c>
      <c r="AH25" s="90">
        <v>11.64</v>
      </c>
      <c r="AI25" s="90">
        <v>24.93</v>
      </c>
      <c r="AJ25" s="91">
        <v>0</v>
      </c>
      <c r="AK25" s="91">
        <v>711.81</v>
      </c>
      <c r="AL25" s="91">
        <v>604.01</v>
      </c>
      <c r="AM25" s="91">
        <v>1718.92</v>
      </c>
      <c r="AN25" s="91">
        <v>1094.98</v>
      </c>
      <c r="AO25" s="91">
        <v>533.67999999999995</v>
      </c>
      <c r="AP25" s="91">
        <v>931.97</v>
      </c>
      <c r="AQ25" s="91">
        <v>316.38</v>
      </c>
      <c r="AR25" s="91">
        <v>1242.3399999999999</v>
      </c>
      <c r="AS25" s="91">
        <v>1063.1300000000001</v>
      </c>
      <c r="AT25" s="91">
        <v>2463.98</v>
      </c>
      <c r="AU25" s="91">
        <v>2450.4</v>
      </c>
      <c r="AV25" s="91">
        <v>628.33000000000004</v>
      </c>
      <c r="AW25" s="91">
        <v>1359.56</v>
      </c>
      <c r="AX25" s="91">
        <v>5227.76</v>
      </c>
      <c r="AY25" s="91">
        <v>77.38</v>
      </c>
      <c r="AZ25" s="91">
        <v>1506.55</v>
      </c>
      <c r="BA25" s="91">
        <v>1442.87</v>
      </c>
      <c r="BB25" s="91">
        <v>843.58</v>
      </c>
      <c r="BC25" s="91">
        <v>498.79</v>
      </c>
      <c r="BD25" s="91">
        <v>0.48</v>
      </c>
      <c r="BE25" s="91">
        <v>0.35</v>
      </c>
      <c r="BF25" s="91">
        <v>0.25</v>
      </c>
      <c r="BG25" s="91">
        <v>0.61</v>
      </c>
      <c r="BH25" s="91">
        <v>0.23</v>
      </c>
      <c r="BI25" s="91">
        <v>1.0900000000000001</v>
      </c>
      <c r="BJ25" s="91">
        <v>0.06</v>
      </c>
      <c r="BK25" s="91">
        <v>4.5</v>
      </c>
      <c r="BL25" s="91">
        <v>0.03</v>
      </c>
      <c r="BM25" s="91">
        <v>1.58</v>
      </c>
      <c r="BN25" s="91">
        <v>0.23</v>
      </c>
      <c r="BO25" s="91">
        <v>0.18</v>
      </c>
      <c r="BP25" s="91">
        <v>0</v>
      </c>
      <c r="BQ25" s="91">
        <v>7.0000000000000007E-2</v>
      </c>
      <c r="BR25" s="91">
        <v>0.34</v>
      </c>
      <c r="BS25" s="91">
        <v>18.989999999999998</v>
      </c>
      <c r="BT25" s="91">
        <v>0.02</v>
      </c>
      <c r="BU25" s="91">
        <v>0</v>
      </c>
      <c r="BV25" s="91">
        <v>12.02</v>
      </c>
      <c r="BW25" s="91">
        <v>0.27</v>
      </c>
      <c r="BX25" s="91">
        <v>0.08</v>
      </c>
      <c r="BY25" s="91">
        <v>0</v>
      </c>
      <c r="BZ25" s="91">
        <v>0</v>
      </c>
      <c r="CA25" s="91">
        <v>0</v>
      </c>
      <c r="CB25" s="91">
        <v>811.22</v>
      </c>
      <c r="CC25" s="76"/>
      <c r="CD25" s="76">
        <f>$I$25/$I$26*100</f>
        <v>53.922803560867429</v>
      </c>
      <c r="CE25" s="91">
        <v>281.58999999999997</v>
      </c>
      <c r="CF25" s="91"/>
      <c r="CG25" s="91">
        <v>0</v>
      </c>
      <c r="CH25" s="91">
        <v>0</v>
      </c>
      <c r="CI25" s="91">
        <v>0</v>
      </c>
      <c r="CJ25" s="91">
        <v>570</v>
      </c>
      <c r="CK25" s="91">
        <v>219.6</v>
      </c>
      <c r="CL25" s="91">
        <v>394.8</v>
      </c>
      <c r="CM25" s="91">
        <v>4.5599999999999996</v>
      </c>
      <c r="CN25" s="91">
        <v>4.5599999999999996</v>
      </c>
      <c r="CO25" s="91">
        <v>4.5599999999999996</v>
      </c>
      <c r="CP25" s="91">
        <v>15</v>
      </c>
      <c r="CQ25" s="91">
        <v>0.25</v>
      </c>
    </row>
    <row r="26" spans="1:95" x14ac:dyDescent="0.25">
      <c r="A26" s="87"/>
      <c r="B26" s="88" t="s">
        <v>111</v>
      </c>
      <c r="C26" s="90"/>
      <c r="D26" s="94">
        <f>D15+D25</f>
        <v>56.599999999999994</v>
      </c>
      <c r="E26" s="94">
        <f t="shared" ref="E26:I26" si="2">E15+E25</f>
        <v>21.759999999999998</v>
      </c>
      <c r="F26" s="94">
        <f t="shared" si="2"/>
        <v>55.94</v>
      </c>
      <c r="G26" s="94">
        <f t="shared" si="2"/>
        <v>15.75</v>
      </c>
      <c r="H26" s="94">
        <f t="shared" si="2"/>
        <v>217.85</v>
      </c>
      <c r="I26" s="94">
        <f t="shared" si="2"/>
        <v>1685.8970318889999</v>
      </c>
      <c r="J26" s="90">
        <v>25.5</v>
      </c>
      <c r="K26" s="90">
        <v>10.119999999999999</v>
      </c>
      <c r="L26" s="90">
        <v>0.77</v>
      </c>
      <c r="M26" s="90">
        <v>0</v>
      </c>
      <c r="N26" s="90">
        <v>83.12</v>
      </c>
      <c r="O26" s="90">
        <v>123.58</v>
      </c>
      <c r="P26" s="90">
        <v>17.18</v>
      </c>
      <c r="Q26" s="90">
        <v>0</v>
      </c>
      <c r="R26" s="90">
        <v>0</v>
      </c>
      <c r="S26" s="90">
        <v>3.4</v>
      </c>
      <c r="T26" s="90">
        <v>12.1</v>
      </c>
      <c r="U26" s="90">
        <v>1552.58</v>
      </c>
      <c r="V26" s="90">
        <v>2628.26</v>
      </c>
      <c r="W26" s="90">
        <v>552.87</v>
      </c>
      <c r="X26" s="90">
        <v>411.28</v>
      </c>
      <c r="Y26" s="90">
        <v>961.31</v>
      </c>
      <c r="Z26" s="90">
        <v>14.44</v>
      </c>
      <c r="AA26" s="90">
        <v>186.52</v>
      </c>
      <c r="AB26" s="90">
        <v>1623.66</v>
      </c>
      <c r="AC26" s="90">
        <v>549.30999999999995</v>
      </c>
      <c r="AD26" s="90">
        <v>11.22</v>
      </c>
      <c r="AE26" s="90">
        <v>0.84</v>
      </c>
      <c r="AF26" s="90">
        <v>0.84</v>
      </c>
      <c r="AG26" s="90">
        <v>7.97</v>
      </c>
      <c r="AH26" s="90">
        <v>20.95</v>
      </c>
      <c r="AI26" s="90">
        <v>36.08</v>
      </c>
      <c r="AJ26" s="91">
        <v>0</v>
      </c>
      <c r="AK26" s="91">
        <v>1841.23</v>
      </c>
      <c r="AL26" s="91">
        <v>1584.44</v>
      </c>
      <c r="AM26" s="91">
        <v>5245.59</v>
      </c>
      <c r="AN26" s="91">
        <v>2843.24</v>
      </c>
      <c r="AO26" s="91">
        <v>1595.96</v>
      </c>
      <c r="AP26" s="91">
        <v>2463.4499999999998</v>
      </c>
      <c r="AQ26" s="91">
        <v>787.21</v>
      </c>
      <c r="AR26" s="91">
        <v>3482.26</v>
      </c>
      <c r="AS26" s="91">
        <v>2899.47</v>
      </c>
      <c r="AT26" s="91">
        <v>5836.43</v>
      </c>
      <c r="AU26" s="91">
        <v>6016.6</v>
      </c>
      <c r="AV26" s="91">
        <v>1768.46</v>
      </c>
      <c r="AW26" s="91">
        <v>3010.84</v>
      </c>
      <c r="AX26" s="91">
        <v>14155.67</v>
      </c>
      <c r="AY26" s="91">
        <v>117.59</v>
      </c>
      <c r="AZ26" s="91">
        <v>4574.1899999999996</v>
      </c>
      <c r="BA26" s="91">
        <v>3620.77</v>
      </c>
      <c r="BB26" s="91">
        <v>2535.59</v>
      </c>
      <c r="BC26" s="91">
        <v>997.56</v>
      </c>
      <c r="BD26" s="91">
        <v>2.4</v>
      </c>
      <c r="BE26" s="91">
        <v>2.39</v>
      </c>
      <c r="BF26" s="91">
        <v>1.71</v>
      </c>
      <c r="BG26" s="91">
        <v>4.1399999999999997</v>
      </c>
      <c r="BH26" s="91">
        <v>0.88</v>
      </c>
      <c r="BI26" s="91">
        <v>4.5199999999999996</v>
      </c>
      <c r="BJ26" s="91">
        <v>0.23</v>
      </c>
      <c r="BK26" s="91">
        <v>13.8</v>
      </c>
      <c r="BL26" s="91">
        <v>0.12</v>
      </c>
      <c r="BM26" s="91">
        <v>5.17</v>
      </c>
      <c r="BN26" s="91">
        <v>1.39</v>
      </c>
      <c r="BO26" s="91">
        <v>0.93</v>
      </c>
      <c r="BP26" s="91">
        <v>0</v>
      </c>
      <c r="BQ26" s="91">
        <v>1.89</v>
      </c>
      <c r="BR26" s="91">
        <v>1.31</v>
      </c>
      <c r="BS26" s="91">
        <v>63.61</v>
      </c>
      <c r="BT26" s="91">
        <v>0.08</v>
      </c>
      <c r="BU26" s="91">
        <v>0</v>
      </c>
      <c r="BV26" s="91">
        <v>28.55</v>
      </c>
      <c r="BW26" s="91">
        <v>0.84</v>
      </c>
      <c r="BX26" s="91">
        <v>0.56999999999999995</v>
      </c>
      <c r="BY26" s="91">
        <v>0</v>
      </c>
      <c r="BZ26" s="91">
        <v>0</v>
      </c>
      <c r="CA26" s="91">
        <v>0</v>
      </c>
      <c r="CB26" s="91">
        <v>1276.94</v>
      </c>
      <c r="CC26" s="76"/>
      <c r="CD26" s="76"/>
      <c r="CE26" s="91">
        <v>457.13</v>
      </c>
      <c r="CF26" s="91"/>
      <c r="CG26" s="91">
        <v>11.42</v>
      </c>
      <c r="CH26" s="91">
        <v>11.42</v>
      </c>
      <c r="CI26" s="91">
        <v>11.42</v>
      </c>
      <c r="CJ26" s="91">
        <v>3513.13</v>
      </c>
      <c r="CK26" s="91">
        <v>1520.4</v>
      </c>
      <c r="CL26" s="91">
        <v>2516.7600000000002</v>
      </c>
      <c r="CM26" s="91">
        <v>19.260000000000002</v>
      </c>
      <c r="CN26" s="91">
        <v>17.68</v>
      </c>
      <c r="CO26" s="91">
        <v>18.47</v>
      </c>
      <c r="CP26" s="91">
        <v>48.08</v>
      </c>
      <c r="CQ26" s="91">
        <v>0.25</v>
      </c>
    </row>
    <row r="27" spans="1:95" ht="25.5" x14ac:dyDescent="0.25">
      <c r="A27" s="67"/>
      <c r="B27" s="71" t="s">
        <v>112</v>
      </c>
      <c r="C27" s="68"/>
      <c r="D27" s="95">
        <v>54</v>
      </c>
      <c r="E27" s="68">
        <v>0</v>
      </c>
      <c r="F27" s="68">
        <v>55.199999999999996</v>
      </c>
      <c r="G27" s="68">
        <v>0</v>
      </c>
      <c r="H27" s="68">
        <v>229.79999999999998</v>
      </c>
      <c r="I27" s="68">
        <v>1632</v>
      </c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>
        <v>0</v>
      </c>
      <c r="X27" s="68">
        <v>0</v>
      </c>
      <c r="Y27" s="68">
        <v>0</v>
      </c>
      <c r="Z27" s="68">
        <v>0</v>
      </c>
      <c r="AA27" s="68"/>
      <c r="AB27" s="68">
        <v>0</v>
      </c>
      <c r="AC27" s="68">
        <v>540</v>
      </c>
      <c r="AD27" s="68">
        <v>0</v>
      </c>
      <c r="AE27" s="68">
        <v>0.84</v>
      </c>
      <c r="AF27" s="68"/>
      <c r="AG27" s="68"/>
      <c r="AH27" s="68"/>
      <c r="AI27" s="68">
        <v>42</v>
      </c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70"/>
      <c r="CD27" s="70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</row>
    <row r="28" spans="1:95" x14ac:dyDescent="0.25">
      <c r="A28" s="67"/>
      <c r="B28" s="71" t="s">
        <v>113</v>
      </c>
      <c r="C28" s="68"/>
      <c r="D28" s="68">
        <f t="shared" ref="D28:I28" si="3">D26-D27</f>
        <v>2.5999999999999943</v>
      </c>
      <c r="E28" s="68">
        <f t="shared" si="3"/>
        <v>21.759999999999998</v>
      </c>
      <c r="F28" s="68">
        <f t="shared" si="3"/>
        <v>0.74000000000000199</v>
      </c>
      <c r="G28" s="68">
        <f t="shared" si="3"/>
        <v>15.75</v>
      </c>
      <c r="H28" s="68">
        <f t="shared" si="3"/>
        <v>-11.949999999999989</v>
      </c>
      <c r="I28" s="68">
        <f t="shared" si="3"/>
        <v>53.897031888999891</v>
      </c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>
        <f t="shared" ref="W28:AE28" si="4">W26-W27</f>
        <v>552.87</v>
      </c>
      <c r="X28" s="68">
        <f t="shared" si="4"/>
        <v>411.28</v>
      </c>
      <c r="Y28" s="68">
        <f t="shared" si="4"/>
        <v>961.31</v>
      </c>
      <c r="Z28" s="68">
        <f t="shared" si="4"/>
        <v>14.44</v>
      </c>
      <c r="AA28" s="68">
        <f t="shared" si="4"/>
        <v>186.52</v>
      </c>
      <c r="AB28" s="68">
        <f t="shared" si="4"/>
        <v>1623.66</v>
      </c>
      <c r="AC28" s="68">
        <f t="shared" si="4"/>
        <v>9.3099999999999454</v>
      </c>
      <c r="AD28" s="68">
        <f t="shared" si="4"/>
        <v>11.22</v>
      </c>
      <c r="AE28" s="68">
        <f t="shared" si="4"/>
        <v>0</v>
      </c>
      <c r="AF28" s="68"/>
      <c r="AG28" s="68"/>
      <c r="AH28" s="68"/>
      <c r="AI28" s="68">
        <f>AI26-AI27</f>
        <v>-5.9200000000000017</v>
      </c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70"/>
      <c r="CD28" s="70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</row>
    <row r="29" spans="1:95" ht="25.5" x14ac:dyDescent="0.25">
      <c r="A29" s="67"/>
      <c r="B29" s="71" t="s">
        <v>114</v>
      </c>
      <c r="C29" s="68"/>
      <c r="D29" s="68">
        <v>16</v>
      </c>
      <c r="E29" s="68"/>
      <c r="F29" s="68">
        <v>31</v>
      </c>
      <c r="G29" s="68"/>
      <c r="H29" s="68">
        <v>53</v>
      </c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70"/>
      <c r="CD29" s="70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</row>
    <row r="30" spans="1:95" x14ac:dyDescent="0.25">
      <c r="A30" s="67"/>
      <c r="B30" s="71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70"/>
      <c r="CD30" s="70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</row>
    <row r="31" spans="1:95" x14ac:dyDescent="0.25">
      <c r="A31" s="67"/>
      <c r="B31" s="71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70"/>
      <c r="CD31" s="70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</row>
    <row r="32" spans="1:95" x14ac:dyDescent="0.25">
      <c r="A32" s="67"/>
      <c r="B32" s="71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70"/>
      <c r="CD32" s="70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</row>
    <row r="33" spans="1:95" x14ac:dyDescent="0.25">
      <c r="A33" s="67"/>
      <c r="B33" s="71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70"/>
      <c r="CD33" s="70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</row>
    <row r="34" spans="1:95" x14ac:dyDescent="0.25">
      <c r="A34" s="67"/>
      <c r="B34" s="71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70"/>
      <c r="CD34" s="70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</row>
  </sheetData>
  <mergeCells count="27">
    <mergeCell ref="CO8:CO9"/>
    <mergeCell ref="CJ8:CJ9"/>
    <mergeCell ref="CK8:CK9"/>
    <mergeCell ref="CL8:CL9"/>
    <mergeCell ref="CM8:CM9"/>
    <mergeCell ref="CN8:CN9"/>
    <mergeCell ref="D8:E8"/>
    <mergeCell ref="CD8:CD9"/>
    <mergeCell ref="CC8:CC9"/>
    <mergeCell ref="CE8:CE9"/>
    <mergeCell ref="CF8:CF9"/>
    <mergeCell ref="CP8:CP9"/>
    <mergeCell ref="CQ8:CQ9"/>
    <mergeCell ref="A2:CD2"/>
    <mergeCell ref="A6:C6"/>
    <mergeCell ref="W8:Z8"/>
    <mergeCell ref="F8:G8"/>
    <mergeCell ref="H8:H9"/>
    <mergeCell ref="I8:I9"/>
    <mergeCell ref="A8:A9"/>
    <mergeCell ref="AI6:CD6"/>
    <mergeCell ref="B8:B9"/>
    <mergeCell ref="AI8:AI9"/>
    <mergeCell ref="CG8:CG9"/>
    <mergeCell ref="CH8:CH9"/>
    <mergeCell ref="CI8:CI9"/>
    <mergeCell ref="C8:C9"/>
  </mergeCells>
  <phoneticPr fontId="2" type="noConversion"/>
  <pageMargins left="0.59055118110236227" right="0.39370078740157483" top="0.78740157480314965" bottom="0.78740157480314965" header="0.31496062992125984" footer="0.31496062992125984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workbookViewId="0"/>
  </sheetViews>
  <sheetFormatPr defaultRowHeight="15" x14ac:dyDescent="0.25"/>
  <cols>
    <col min="1" max="1" width="12.140625" style="12" customWidth="1"/>
    <col min="2" max="2" width="11.5703125" style="12" customWidth="1"/>
    <col min="3" max="3" width="8" style="12" customWidth="1"/>
    <col min="4" max="4" width="41.5703125" style="12" customWidth="1"/>
    <col min="5" max="5" width="10.140625" style="56" customWidth="1"/>
    <col min="6" max="6" width="9.140625" style="12"/>
    <col min="7" max="7" width="13.42578125" style="12" customWidth="1"/>
    <col min="8" max="8" width="7.7109375" style="12" customWidth="1"/>
    <col min="9" max="9" width="7.85546875" style="12" customWidth="1"/>
    <col min="10" max="10" width="10.42578125" style="12" customWidth="1"/>
    <col min="11" max="16384" width="9.140625" style="12"/>
  </cols>
  <sheetData>
    <row r="1" spans="1:10" x14ac:dyDescent="0.25">
      <c r="A1" s="12" t="s">
        <v>116</v>
      </c>
      <c r="B1" s="103" t="s">
        <v>117</v>
      </c>
      <c r="C1" s="104"/>
      <c r="D1" s="105"/>
      <c r="E1" s="12" t="s">
        <v>118</v>
      </c>
      <c r="F1" s="13"/>
      <c r="I1" s="12" t="s">
        <v>119</v>
      </c>
      <c r="J1" s="14"/>
    </row>
    <row r="2" spans="1:10" ht="7.5" customHeight="1" thickBot="1" x14ac:dyDescent="0.3">
      <c r="E2" s="12"/>
    </row>
    <row r="3" spans="1:10" ht="15.75" thickBot="1" x14ac:dyDescent="0.3">
      <c r="A3" s="15" t="s">
        <v>120</v>
      </c>
      <c r="B3" s="16" t="s">
        <v>121</v>
      </c>
      <c r="C3" s="16" t="s">
        <v>122</v>
      </c>
      <c r="D3" s="16" t="s">
        <v>123</v>
      </c>
      <c r="E3" s="16" t="s">
        <v>124</v>
      </c>
      <c r="F3" s="16" t="s">
        <v>125</v>
      </c>
      <c r="G3" s="16" t="s">
        <v>126</v>
      </c>
      <c r="H3" s="16" t="s">
        <v>127</v>
      </c>
      <c r="I3" s="16" t="s">
        <v>128</v>
      </c>
      <c r="J3" s="17" t="s">
        <v>129</v>
      </c>
    </row>
    <row r="4" spans="1:10" ht="30" x14ac:dyDescent="0.25">
      <c r="A4" s="18" t="s">
        <v>100</v>
      </c>
      <c r="B4" s="19" t="s">
        <v>130</v>
      </c>
      <c r="C4" s="57" t="s">
        <v>148</v>
      </c>
      <c r="D4" s="21" t="s">
        <v>101</v>
      </c>
      <c r="E4" s="22" t="s">
        <v>149</v>
      </c>
      <c r="F4" s="23"/>
      <c r="G4" s="24">
        <v>277.53267524500001</v>
      </c>
      <c r="H4" s="24">
        <v>7.8</v>
      </c>
      <c r="I4" s="24">
        <v>8.4700000000000006</v>
      </c>
      <c r="J4" s="25">
        <v>43.35</v>
      </c>
    </row>
    <row r="5" spans="1:10" x14ac:dyDescent="0.25">
      <c r="A5" s="26"/>
      <c r="B5" s="27"/>
      <c r="C5" s="58" t="s">
        <v>148</v>
      </c>
      <c r="D5" s="28" t="s">
        <v>102</v>
      </c>
      <c r="E5" s="13" t="s">
        <v>150</v>
      </c>
      <c r="F5" s="29"/>
      <c r="G5" s="30">
        <v>53.136642799999997</v>
      </c>
      <c r="H5" s="30">
        <v>0.18</v>
      </c>
      <c r="I5" s="30">
        <v>0.04</v>
      </c>
      <c r="J5" s="31">
        <v>13.75</v>
      </c>
    </row>
    <row r="6" spans="1:10" x14ac:dyDescent="0.25">
      <c r="A6" s="26"/>
      <c r="B6" s="32" t="s">
        <v>131</v>
      </c>
      <c r="C6" s="58" t="s">
        <v>148</v>
      </c>
      <c r="D6" s="28" t="s">
        <v>103</v>
      </c>
      <c r="E6" s="13" t="s">
        <v>151</v>
      </c>
      <c r="F6" s="29"/>
      <c r="G6" s="30">
        <v>84.362159999999989</v>
      </c>
      <c r="H6" s="30">
        <v>2.86</v>
      </c>
      <c r="I6" s="30">
        <v>0.32</v>
      </c>
      <c r="J6" s="31">
        <v>17.07</v>
      </c>
    </row>
    <row r="7" spans="1:10" ht="30" x14ac:dyDescent="0.25">
      <c r="A7" s="26"/>
      <c r="B7" s="32" t="s">
        <v>132</v>
      </c>
      <c r="C7" s="58" t="s">
        <v>148</v>
      </c>
      <c r="D7" s="28" t="s">
        <v>104</v>
      </c>
      <c r="E7" s="13" t="s">
        <v>152</v>
      </c>
      <c r="F7" s="29"/>
      <c r="G7" s="30">
        <v>361.7826091</v>
      </c>
      <c r="H7" s="30">
        <v>14.88</v>
      </c>
      <c r="I7" s="30">
        <v>18.899999999999999</v>
      </c>
      <c r="J7" s="31">
        <v>33.729999999999997</v>
      </c>
    </row>
    <row r="8" spans="1:10" x14ac:dyDescent="0.25">
      <c r="A8" s="26"/>
      <c r="B8" s="32" t="s">
        <v>133</v>
      </c>
      <c r="C8" s="27"/>
      <c r="D8" s="28"/>
      <c r="E8" s="13"/>
      <c r="F8" s="29"/>
      <c r="G8" s="30"/>
      <c r="H8" s="30"/>
      <c r="I8" s="30"/>
      <c r="J8" s="31"/>
    </row>
    <row r="9" spans="1:10" x14ac:dyDescent="0.25">
      <c r="A9" s="26"/>
      <c r="B9" s="27"/>
      <c r="C9" s="27"/>
      <c r="D9" s="28"/>
      <c r="E9" s="13"/>
      <c r="F9" s="29"/>
      <c r="G9" s="30"/>
      <c r="H9" s="30"/>
      <c r="I9" s="30"/>
      <c r="J9" s="31"/>
    </row>
    <row r="10" spans="1:10" ht="15.75" thickBot="1" x14ac:dyDescent="0.3">
      <c r="A10" s="33"/>
      <c r="B10" s="34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8" t="s">
        <v>134</v>
      </c>
      <c r="B11" s="40" t="s">
        <v>133</v>
      </c>
      <c r="C11" s="20"/>
      <c r="D11" s="21"/>
      <c r="E11" s="22"/>
      <c r="F11" s="23"/>
      <c r="G11" s="24"/>
      <c r="H11" s="24"/>
      <c r="I11" s="24"/>
      <c r="J11" s="25"/>
    </row>
    <row r="12" spans="1:10" x14ac:dyDescent="0.25">
      <c r="A12" s="26"/>
      <c r="B12" s="27"/>
      <c r="C12" s="27"/>
      <c r="D12" s="28"/>
      <c r="E12" s="13"/>
      <c r="F12" s="29"/>
      <c r="G12" s="30"/>
      <c r="H12" s="30"/>
      <c r="I12" s="30"/>
      <c r="J12" s="31"/>
    </row>
    <row r="13" spans="1:10" ht="15.75" thickBot="1" x14ac:dyDescent="0.3">
      <c r="A13" s="33"/>
      <c r="B13" s="34"/>
      <c r="C13" s="34"/>
      <c r="D13" s="35"/>
      <c r="E13" s="36"/>
      <c r="F13" s="37"/>
      <c r="G13" s="38"/>
      <c r="H13" s="38"/>
      <c r="I13" s="38"/>
      <c r="J13" s="39"/>
    </row>
    <row r="14" spans="1:10" x14ac:dyDescent="0.25">
      <c r="A14" s="26" t="s">
        <v>135</v>
      </c>
      <c r="B14" s="41" t="s">
        <v>136</v>
      </c>
      <c r="C14" s="42"/>
      <c r="D14" s="43"/>
      <c r="E14" s="44"/>
      <c r="F14" s="45"/>
      <c r="G14" s="46"/>
      <c r="H14" s="46"/>
      <c r="I14" s="46"/>
      <c r="J14" s="47"/>
    </row>
    <row r="15" spans="1:10" x14ac:dyDescent="0.25">
      <c r="A15" s="26"/>
      <c r="B15" s="32" t="s">
        <v>137</v>
      </c>
      <c r="C15" s="27"/>
      <c r="D15" s="28"/>
      <c r="E15" s="13"/>
      <c r="F15" s="29"/>
      <c r="G15" s="30"/>
      <c r="H15" s="30"/>
      <c r="I15" s="30"/>
      <c r="J15" s="31"/>
    </row>
    <row r="16" spans="1:10" x14ac:dyDescent="0.25">
      <c r="A16" s="26"/>
      <c r="B16" s="32" t="s">
        <v>138</v>
      </c>
      <c r="C16" s="27"/>
      <c r="D16" s="28"/>
      <c r="E16" s="13"/>
      <c r="F16" s="29"/>
      <c r="G16" s="30"/>
      <c r="H16" s="30"/>
      <c r="I16" s="30"/>
      <c r="J16" s="31"/>
    </row>
    <row r="17" spans="1:10" x14ac:dyDescent="0.25">
      <c r="A17" s="26"/>
      <c r="B17" s="32" t="s">
        <v>139</v>
      </c>
      <c r="C17" s="27"/>
      <c r="D17" s="28"/>
      <c r="E17" s="13"/>
      <c r="F17" s="29"/>
      <c r="G17" s="30"/>
      <c r="H17" s="30"/>
      <c r="I17" s="30"/>
      <c r="J17" s="31"/>
    </row>
    <row r="18" spans="1:10" x14ac:dyDescent="0.25">
      <c r="A18" s="26"/>
      <c r="B18" s="32" t="s">
        <v>140</v>
      </c>
      <c r="C18" s="27"/>
      <c r="D18" s="28"/>
      <c r="E18" s="13"/>
      <c r="F18" s="29"/>
      <c r="G18" s="30"/>
      <c r="H18" s="30"/>
      <c r="I18" s="30"/>
      <c r="J18" s="31"/>
    </row>
    <row r="19" spans="1:10" x14ac:dyDescent="0.25">
      <c r="A19" s="26"/>
      <c r="B19" s="32" t="s">
        <v>141</v>
      </c>
      <c r="C19" s="27"/>
      <c r="D19" s="28"/>
      <c r="E19" s="13"/>
      <c r="F19" s="29"/>
      <c r="G19" s="30"/>
      <c r="H19" s="30"/>
      <c r="I19" s="30"/>
      <c r="J19" s="31"/>
    </row>
    <row r="20" spans="1:10" x14ac:dyDescent="0.25">
      <c r="A20" s="26"/>
      <c r="B20" s="32" t="s">
        <v>142</v>
      </c>
      <c r="C20" s="27"/>
      <c r="D20" s="28"/>
      <c r="E20" s="13"/>
      <c r="F20" s="29"/>
      <c r="G20" s="30"/>
      <c r="H20" s="30"/>
      <c r="I20" s="30"/>
      <c r="J20" s="31"/>
    </row>
    <row r="21" spans="1:10" x14ac:dyDescent="0.25">
      <c r="A21" s="26"/>
      <c r="B21" s="48"/>
      <c r="C21" s="48"/>
      <c r="D21" s="49"/>
      <c r="E21" s="50"/>
      <c r="F21" s="51"/>
      <c r="G21" s="52"/>
      <c r="H21" s="52"/>
      <c r="I21" s="52"/>
      <c r="J21" s="53"/>
    </row>
    <row r="22" spans="1:10" ht="15.75" thickBot="1" x14ac:dyDescent="0.3">
      <c r="A22" s="33"/>
      <c r="B22" s="34"/>
      <c r="C22" s="34"/>
      <c r="D22" s="35"/>
      <c r="E22" s="36"/>
      <c r="F22" s="37"/>
      <c r="G22" s="38"/>
      <c r="H22" s="38"/>
      <c r="I22" s="38"/>
      <c r="J22" s="39"/>
    </row>
    <row r="23" spans="1:10" x14ac:dyDescent="0.25">
      <c r="A23" s="18" t="s">
        <v>143</v>
      </c>
      <c r="B23" s="40" t="s">
        <v>144</v>
      </c>
      <c r="C23" s="20"/>
      <c r="D23" s="21"/>
      <c r="E23" s="22"/>
      <c r="F23" s="23"/>
      <c r="G23" s="24"/>
      <c r="H23" s="24"/>
      <c r="I23" s="24"/>
      <c r="J23" s="25"/>
    </row>
    <row r="24" spans="1:10" x14ac:dyDescent="0.25">
      <c r="A24" s="26"/>
      <c r="B24" s="54" t="s">
        <v>140</v>
      </c>
      <c r="C24" s="27"/>
      <c r="D24" s="28"/>
      <c r="E24" s="13"/>
      <c r="F24" s="29"/>
      <c r="G24" s="30"/>
      <c r="H24" s="30"/>
      <c r="I24" s="30"/>
      <c r="J24" s="31"/>
    </row>
    <row r="25" spans="1:10" x14ac:dyDescent="0.25">
      <c r="A25" s="26"/>
      <c r="B25" s="48"/>
      <c r="C25" s="48"/>
      <c r="D25" s="49"/>
      <c r="E25" s="50"/>
      <c r="F25" s="51"/>
      <c r="G25" s="52"/>
      <c r="H25" s="52"/>
      <c r="I25" s="52"/>
      <c r="J25" s="53"/>
    </row>
    <row r="26" spans="1:10" ht="15.75" thickBot="1" x14ac:dyDescent="0.3">
      <c r="A26" s="33"/>
      <c r="B26" s="34"/>
      <c r="C26" s="34"/>
      <c r="D26" s="35"/>
      <c r="E26" s="36"/>
      <c r="F26" s="37"/>
      <c r="G26" s="38"/>
      <c r="H26" s="38"/>
      <c r="I26" s="38"/>
      <c r="J26" s="39"/>
    </row>
    <row r="27" spans="1:10" x14ac:dyDescent="0.25">
      <c r="A27" s="26" t="s">
        <v>145</v>
      </c>
      <c r="B27" s="19" t="s">
        <v>130</v>
      </c>
      <c r="C27" s="42"/>
      <c r="D27" s="43"/>
      <c r="E27" s="44"/>
      <c r="F27" s="45"/>
      <c r="G27" s="46"/>
      <c r="H27" s="46"/>
      <c r="I27" s="46"/>
      <c r="J27" s="47"/>
    </row>
    <row r="28" spans="1:10" x14ac:dyDescent="0.25">
      <c r="A28" s="26"/>
      <c r="B28" s="32" t="s">
        <v>139</v>
      </c>
      <c r="C28" s="27"/>
      <c r="D28" s="28"/>
      <c r="E28" s="13"/>
      <c r="F28" s="29"/>
      <c r="G28" s="30"/>
      <c r="H28" s="30"/>
      <c r="I28" s="30"/>
      <c r="J28" s="31"/>
    </row>
    <row r="29" spans="1:10" x14ac:dyDescent="0.25">
      <c r="A29" s="26"/>
      <c r="B29" s="32" t="s">
        <v>140</v>
      </c>
      <c r="C29" s="27"/>
      <c r="D29" s="28"/>
      <c r="E29" s="13"/>
      <c r="F29" s="29"/>
      <c r="G29" s="30"/>
      <c r="H29" s="30"/>
      <c r="I29" s="30"/>
      <c r="J29" s="31"/>
    </row>
    <row r="30" spans="1:10" x14ac:dyDescent="0.25">
      <c r="A30" s="26"/>
      <c r="B30" s="32" t="s">
        <v>132</v>
      </c>
      <c r="C30" s="27"/>
      <c r="D30" s="28"/>
      <c r="E30" s="13"/>
      <c r="F30" s="29"/>
      <c r="G30" s="30"/>
      <c r="H30" s="30"/>
      <c r="I30" s="30"/>
      <c r="J30" s="31"/>
    </row>
    <row r="31" spans="1:10" x14ac:dyDescent="0.25">
      <c r="A31" s="26"/>
      <c r="B31" s="48"/>
      <c r="C31" s="48"/>
      <c r="D31" s="49"/>
      <c r="E31" s="50"/>
      <c r="F31" s="51"/>
      <c r="G31" s="52"/>
      <c r="H31" s="52"/>
      <c r="I31" s="52"/>
      <c r="J31" s="53"/>
    </row>
    <row r="32" spans="1:10" ht="15.75" thickBot="1" x14ac:dyDescent="0.3">
      <c r="A32" s="33"/>
      <c r="B32" s="34"/>
      <c r="C32" s="34"/>
      <c r="D32" s="35"/>
      <c r="E32" s="36"/>
      <c r="F32" s="37"/>
      <c r="G32" s="38"/>
      <c r="H32" s="38"/>
      <c r="I32" s="38"/>
      <c r="J32" s="39"/>
    </row>
    <row r="33" spans="1:10" x14ac:dyDescent="0.25">
      <c r="A33" s="18" t="s">
        <v>146</v>
      </c>
      <c r="B33" s="40" t="s">
        <v>147</v>
      </c>
      <c r="C33" s="20"/>
      <c r="D33" s="21"/>
      <c r="E33" s="22"/>
      <c r="F33" s="23"/>
      <c r="G33" s="24"/>
      <c r="H33" s="24"/>
      <c r="I33" s="24"/>
      <c r="J33" s="25"/>
    </row>
    <row r="34" spans="1:10" x14ac:dyDescent="0.25">
      <c r="A34" s="26"/>
      <c r="B34" s="54" t="s">
        <v>144</v>
      </c>
      <c r="C34" s="42"/>
      <c r="D34" s="43"/>
      <c r="E34" s="44"/>
      <c r="F34" s="45"/>
      <c r="G34" s="46"/>
      <c r="H34" s="46"/>
      <c r="I34" s="46"/>
      <c r="J34" s="47"/>
    </row>
    <row r="35" spans="1:10" x14ac:dyDescent="0.25">
      <c r="A35" s="26"/>
      <c r="B35" s="54" t="s">
        <v>140</v>
      </c>
      <c r="C35" s="27"/>
      <c r="D35" s="28"/>
      <c r="E35" s="13"/>
      <c r="F35" s="29"/>
      <c r="G35" s="30"/>
      <c r="H35" s="30"/>
      <c r="I35" s="30"/>
      <c r="J35" s="31"/>
    </row>
    <row r="36" spans="1:10" x14ac:dyDescent="0.25">
      <c r="A36" s="26"/>
      <c r="B36" s="55" t="s">
        <v>133</v>
      </c>
      <c r="C36" s="48"/>
      <c r="D36" s="49"/>
      <c r="E36" s="50"/>
      <c r="F36" s="51"/>
      <c r="G36" s="52"/>
      <c r="H36" s="52"/>
      <c r="I36" s="52"/>
      <c r="J36" s="53"/>
    </row>
    <row r="37" spans="1:10" x14ac:dyDescent="0.25">
      <c r="A37" s="26"/>
      <c r="B37" s="48"/>
      <c r="C37" s="48"/>
      <c r="D37" s="49"/>
      <c r="E37" s="50"/>
      <c r="F37" s="51"/>
      <c r="G37" s="52"/>
      <c r="H37" s="52"/>
      <c r="I37" s="52"/>
      <c r="J37" s="53"/>
    </row>
    <row r="38" spans="1:10" ht="15.75" thickBot="1" x14ac:dyDescent="0.3">
      <c r="A38" s="33"/>
      <c r="B38" s="34"/>
      <c r="C38" s="34"/>
      <c r="D38" s="35"/>
      <c r="E38" s="36"/>
      <c r="F38" s="37"/>
      <c r="G38" s="38"/>
      <c r="H38" s="38"/>
      <c r="I38" s="38"/>
      <c r="J38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" sqref="B1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78</v>
      </c>
      <c r="B1" s="6">
        <v>44936.94798611111</v>
      </c>
    </row>
    <row r="2" spans="1:2" x14ac:dyDescent="0.2">
      <c r="A2" t="s">
        <v>79</v>
      </c>
      <c r="B2" s="6">
        <v>44953.957766203705</v>
      </c>
    </row>
    <row r="3" spans="1:2" x14ac:dyDescent="0.2">
      <c r="A3" t="s">
        <v>80</v>
      </c>
      <c r="B3" t="s">
        <v>98</v>
      </c>
    </row>
    <row r="4" spans="1:2" x14ac:dyDescent="0.2">
      <c r="A4" t="s">
        <v>81</v>
      </c>
      <c r="B4" t="s">
        <v>99</v>
      </c>
    </row>
    <row r="5" spans="1:2" x14ac:dyDescent="0.2">
      <c r="B5">
        <v>1</v>
      </c>
    </row>
    <row r="6" spans="1:2" x14ac:dyDescent="0.2">
      <c r="B6" s="11" t="s">
        <v>115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10.01.2023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2024-01-15T05:20:41Z</cp:lastPrinted>
  <dcterms:created xsi:type="dcterms:W3CDTF">2002-09-22T07:35:02Z</dcterms:created>
  <dcterms:modified xsi:type="dcterms:W3CDTF">2024-01-15T05:20:53Z</dcterms:modified>
</cp:coreProperties>
</file>